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2" yWindow="95" windowWidth="12118" windowHeight="8694" activeTab="0"/>
  </bookViews>
  <sheets>
    <sheet name="прил 2 расх" sheetId="1" r:id="rId1"/>
  </sheets>
  <definedNames/>
  <calcPr fullCalcOnLoad="1"/>
</workbook>
</file>

<file path=xl/sharedStrings.xml><?xml version="1.0" encoding="utf-8"?>
<sst xmlns="http://schemas.openxmlformats.org/spreadsheetml/2006/main" count="846" uniqueCount="267">
  <si>
    <t>Коммунальное хозяйство</t>
  </si>
  <si>
    <t>Социальное обеспечение населения</t>
  </si>
  <si>
    <t>Жилищное хозяйство</t>
  </si>
  <si>
    <t>Наименование</t>
  </si>
  <si>
    <t>Рз</t>
  </si>
  <si>
    <t>Межбюджетные трансферты</t>
  </si>
  <si>
    <t>Общегосударственные вопросы</t>
  </si>
  <si>
    <t>Резервные фонды</t>
  </si>
  <si>
    <t xml:space="preserve"> </t>
  </si>
  <si>
    <t>Образование</t>
  </si>
  <si>
    <t>Другие общегосударственные вопросы</t>
  </si>
  <si>
    <t>Руководство и управление в сфере установленных функций</t>
  </si>
  <si>
    <t>Социальная политика</t>
  </si>
  <si>
    <t>Национальная экономика</t>
  </si>
  <si>
    <t>Другие вопросы в области национальной экономики</t>
  </si>
  <si>
    <t>Молодежная политика и оздоровление детей</t>
  </si>
  <si>
    <t>Транспорт</t>
  </si>
  <si>
    <t>Национальная безопасность и правоохранительная деятельность</t>
  </si>
  <si>
    <t>Жилищно-коммунальное хозяйство</t>
  </si>
  <si>
    <t>ВСЕГО:</t>
  </si>
  <si>
    <t>Пр</t>
  </si>
  <si>
    <t>Сумма</t>
  </si>
  <si>
    <t>Глава муниципального образования</t>
  </si>
  <si>
    <t>Национальная оборона</t>
  </si>
  <si>
    <t>Мобилизационная и вневойсковая подготовка</t>
  </si>
  <si>
    <t>Государственная регистрация актов гражданского состояния</t>
  </si>
  <si>
    <t>Предупреждение и ликвидация последствий чрезвычайных ситуаций и стихийных бедствий природного и техногенного характера</t>
  </si>
  <si>
    <t>Благоустройство</t>
  </si>
  <si>
    <t>351 00 00</t>
  </si>
  <si>
    <t>Функционирование высшего должностного лица субъекта Российской Федерации и муниципального образования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</si>
  <si>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</si>
  <si>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002 00 00</t>
  </si>
  <si>
    <t>002 03 00</t>
  </si>
  <si>
    <t>Выполнение функций органами местного самоуправления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</si>
  <si>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</si>
  <si>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002 04 00</t>
  </si>
  <si>
    <t>020 00 03</t>
  </si>
  <si>
    <t>Проведение выборов главы муниципального образования</t>
  </si>
  <si>
    <t>001 00 00</t>
  </si>
  <si>
    <t>001 38 00</t>
  </si>
  <si>
    <t>Выполнение функций бюджетными учреждениями</t>
  </si>
  <si>
    <t>Предупреждение и ликвидация последствий чрезвычайных ситуаций природного и техногенного характера, гражданская оборона</t>
  </si>
  <si>
    <t>218 00 00</t>
  </si>
  <si>
    <t>Мероприятия по предотвращению и ликвидации последствий чрезвычайных ситуаций и стихийных бедствий</t>
  </si>
  <si>
    <t>Функционирование органов в сфере национальной безопасности, правоохранительной деятельности и обороны</t>
  </si>
  <si>
    <t>218 01 00</t>
  </si>
  <si>
    <t xml:space="preserve">351 02 00 </t>
  </si>
  <si>
    <t>Субсидии юридическим лицам</t>
  </si>
  <si>
    <t>351 02 00</t>
  </si>
  <si>
    <t>Уличное освещение</t>
  </si>
  <si>
    <t>600 01 00</t>
  </si>
  <si>
    <t>Выполнение функций органами местного самоуправление</t>
  </si>
  <si>
    <t>600 02 00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</si>
  <si>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</si>
  <si>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Озеленение</t>
  </si>
  <si>
    <t>Организация и содержание мест захоронения</t>
  </si>
  <si>
    <t>600 05 00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</si>
  <si>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</si>
  <si>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ЦСР</t>
  </si>
  <si>
    <t>ВР</t>
  </si>
  <si>
    <t>Мероприятия по землеустройству и землепользованию</t>
  </si>
  <si>
    <t>Глава местной администрации (исполнительно-распорядительного органа муниципального образования)</t>
  </si>
  <si>
    <t>Культура</t>
  </si>
  <si>
    <t>Дворцы и дома культуры,другие учреждения культуры и средства массовой информации</t>
  </si>
  <si>
    <t>Библиотеки</t>
  </si>
  <si>
    <t>Обеспечение пожарной безопасности</t>
  </si>
  <si>
    <t>440 00 00</t>
  </si>
  <si>
    <t>440 99 00</t>
  </si>
  <si>
    <t>Обеспечение деятельности подведомственных учреждений</t>
  </si>
  <si>
    <t>Целевые программы муниципальных образований</t>
  </si>
  <si>
    <t>Мероприятия в области коммунального хозяйства</t>
  </si>
  <si>
    <t>098 02 01</t>
  </si>
  <si>
    <t>Обеспечение мероприятий по капиальному ремонту многоквартирных домов  за счет средств бюджета</t>
  </si>
  <si>
    <t>КВСР</t>
  </si>
  <si>
    <t>Капитальный ремонт государственного жилищного фонда субъектов Российской Федерации и муниципального жилищного фонда</t>
  </si>
  <si>
    <t>Иные межбюджетные трансферты</t>
  </si>
  <si>
    <t>521 00 00</t>
  </si>
  <si>
    <t>521 06 00</t>
  </si>
  <si>
    <t>925</t>
  </si>
  <si>
    <t>Обеспечение мероприятий по капитальному ремонту многоквартирных домов и переселению граждан из аварийного жилищного фонда</t>
  </si>
  <si>
    <t>руб.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</si>
  <si>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</si>
  <si>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098 01 00</t>
  </si>
  <si>
    <t xml:space="preserve"> 098 01 01</t>
  </si>
  <si>
    <t>Защита населения и терриории   чрезвычайных ситуаций природного и техногенного характера, гражданская оборона</t>
  </si>
  <si>
    <t>Прочие выплаты по обязательствам государства</t>
  </si>
  <si>
    <t>Другие вопросы в области социальной политики</t>
  </si>
  <si>
    <t>Мероприятия в области жилищного хозяйства</t>
  </si>
  <si>
    <t>Предоставление мер социальной поддержки работникам муниципальных учреждений</t>
  </si>
  <si>
    <t>505 86 05</t>
  </si>
  <si>
    <t>Прочие Межбюджетные трансферты бюджетам субъектов Российской Федерации и муниципальных образований общего характера</t>
  </si>
  <si>
    <t>Межбюджетные трансферты бюджетам  муниципальных районов  из бюджетов поселений и межбюджетные трансфертыртрансты 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</si>
  <si>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01</t>
  </si>
  <si>
    <t>06</t>
  </si>
  <si>
    <t>Обеспечение деятельности финансовых,налоговых и таможенных органов и органов финансового (фонансово-бюджетного) надзора</t>
  </si>
  <si>
    <t>Обеспечение проведения выборов и референдумов</t>
  </si>
  <si>
    <t>Проведение выборов в представительные органы муниципального образования</t>
  </si>
  <si>
    <t>07</t>
  </si>
  <si>
    <t>Дорожное хозяйство</t>
  </si>
  <si>
    <t>Управление дорожным хозяйством</t>
  </si>
  <si>
    <t>Органы юстиции</t>
  </si>
  <si>
    <t>Капитальный ремонт и ремонт автодорог общего пользования местного значения</t>
  </si>
  <si>
    <t>Организационно-воспитательная работа с молодежью</t>
  </si>
  <si>
    <t>431 01 00</t>
  </si>
  <si>
    <t>Культура, Кинематография</t>
  </si>
  <si>
    <t>Проведение  мероприятий для детей и молодежи</t>
  </si>
  <si>
    <t>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</si>
  <si>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Обеспечение мероприятий по капитальному ремонту многоквартирных домов  за счет средств бюджетов</t>
  </si>
  <si>
    <t>Обеспечение мероприятий по капитальному ремонту многоквартирных домов и переселению граждан из аварийного жилижного фонда  за сечт средств ,поступивших от государственной корпорации -Фонда содействия реформированию жилищно-коммунального хозяйства</t>
  </si>
  <si>
    <t>Обеспечение мероприятий по капитальному ремонту многоквартирных домов за сечт средств ,поступивших от государственной корпорации - Фонда содействия реформированию жилищно-коммунального хозяйства</t>
  </si>
  <si>
    <t>5140500</t>
  </si>
  <si>
    <t>Субсидии некомерческим организациям</t>
  </si>
  <si>
    <t>Капитальный ремонт и ремонт улиц и проездов в населенных пунктах</t>
  </si>
  <si>
    <t>600 02 01</t>
  </si>
  <si>
    <t>Дорожное хозяйство (дорожные фонды)</t>
  </si>
  <si>
    <t>Субсидии отдельным общественным организациям  и иным некомерческим объединениям</t>
  </si>
  <si>
    <t>Закупка товаров, работ, услуг в сфере информационно-коммуникационных технологий</t>
  </si>
  <si>
    <t>Условно утверждаемые (утвержденные) расходы</t>
  </si>
  <si>
    <t>Специальные расходы</t>
  </si>
  <si>
    <t>999 00 00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</si>
  <si>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 (государственных органов), огранов местного самоуправления либо должностных лиц этих органов, а также в результате деятельности казенных учреждений</t>
  </si>
  <si>
    <t xml:space="preserve"> Закупка товаров, работ, услуг в целях капитального ремонта государственного (муниципального) имущества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</si>
  <si>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 в Республике Коми</t>
  </si>
  <si>
    <t xml:space="preserve"> Прочая закупка товаров, работ и услуг для государственных нужд</t>
  </si>
  <si>
    <t>Содержание и управление дорожным хозяйством</t>
  </si>
  <si>
    <t>Реализация программы муниципального образования городского поселения "Нижний Одес" на 2011-2013 гг. "Молодежь-поколение будущего"</t>
  </si>
  <si>
    <t>Пособия и компенсации по публичным нормативным обязательствам</t>
  </si>
  <si>
    <t>Реализация муниципальной целевой программы по обеспечению первичных мер пожарной безопасности на территории муниципального образования городского поселения "Нижний Одес" на 2013-2015 годы</t>
  </si>
  <si>
    <t xml:space="preserve">Пенсионное обеспечение </t>
  </si>
  <si>
    <t>99 0 1003</t>
  </si>
  <si>
    <t>99 0 1004</t>
  </si>
  <si>
    <t>99 0 1000</t>
  </si>
  <si>
    <t>99 0 1010</t>
  </si>
  <si>
    <t>99 0 1013</t>
  </si>
  <si>
    <t>99 0 5118</t>
  </si>
  <si>
    <t>99 0 1026</t>
  </si>
  <si>
    <t>99 0 1036</t>
  </si>
  <si>
    <t>99 0 1040</t>
  </si>
  <si>
    <t>99 0 8006</t>
  </si>
  <si>
    <t xml:space="preserve">Расходы, связанные с общегосударственным управлением, а также расходы на обеспечение деятельности органов местного самоуправления, муниципальных учреждений </t>
  </si>
  <si>
    <t>Руководство и управление в сфере установленных функций органов местного самоуправления (центральный аппарат)</t>
  </si>
  <si>
    <t>Обеспечение приватизации  и проведение предпродажной подготовки объектов приватизации</t>
  </si>
  <si>
    <t>Пенсии за выслугу лет лицам, замещавшим должности государственной гражданской службы (муниципальной службы) Республики Коми, государственные (муниципальные) должности Республики Коми</t>
  </si>
  <si>
    <t>Оказание мер социальной поддержки гражданам, пострадавшим в результате чрезвычайных ситуаций и пожаров</t>
  </si>
  <si>
    <t xml:space="preserve"> Прочая закупка товаров, работ и услуг для обеспечения государственных(муниципальных) нужд</t>
  </si>
  <si>
    <t xml:space="preserve"> Иные выплаты персоналу государственных (муниципальных) органов, за исключением фонда оплаты труда</t>
  </si>
  <si>
    <t>Закупка товаров, работ и услуг для государственных (муниципальных) нужд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</si>
  <si>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</si>
  <si>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Иные бюджетные ассигнования</t>
  </si>
  <si>
    <t>Предоставление субсидии бюджетым, автономным учреждениям и иным некомерческим организациям</t>
  </si>
  <si>
    <t>Социальные обеспечение и иные выплаты населению</t>
  </si>
  <si>
    <t>99 0 0000</t>
  </si>
  <si>
    <t>Непрограммные направления деятельности</t>
  </si>
  <si>
    <t>Иные межбюджетные трансферты на осуществление переданных поселениями полномочий  в области градостроительной деятельности</t>
  </si>
  <si>
    <t>Иные межбюджетные трансферты на осуществление переданных поселениями полномочий  по исполнению бюджета и контролю за исполнением бюджета</t>
  </si>
  <si>
    <t>Иные межбюджетные трансферты на осуществление переданных поселениями полномочий по внешнему муниципальному финансовому контролю</t>
  </si>
  <si>
    <t>99 0 5930</t>
  </si>
  <si>
    <t>Прочие мероприятия по благоустройству</t>
  </si>
  <si>
    <t>99 0 8010</t>
  </si>
  <si>
    <t>Компенсация расходов на оплату стоимости проезда и провоза багажа лицам (работникам) организаций, финансируемых из местного бюджета, а также членов их семей при переезде из районов Крайнего Севера и приравненных к ним местностям)</t>
  </si>
  <si>
    <t>99 0 1011</t>
  </si>
  <si>
    <t>Расходы на управление имуществом и капитальный ремонт</t>
  </si>
  <si>
    <t>99 0 1060</t>
  </si>
  <si>
    <t>Другие вопросы в области национальной безопасности и правоохранительной деятельности</t>
  </si>
  <si>
    <t>Мероприятия на обеспечение (поддержку) охраны общественного порядка в поселениях муниципального района «Сосногорск»</t>
  </si>
  <si>
    <t>Обеспечение мероприятий по капитальному ремонту многоквартирных домов</t>
  </si>
  <si>
    <t>Реализация основных мероприятий по социальной поддержке граждан муниципального района «Сосногорск» (адресная помощь)</t>
  </si>
  <si>
    <t xml:space="preserve">99 0 0000 </t>
  </si>
  <si>
    <t>99 0 6001</t>
  </si>
  <si>
    <t>Субсидии отдельным общественным организациям и иным некоммерческим объединениям</t>
  </si>
  <si>
    <t>99 0 7313</t>
  </si>
  <si>
    <t>Мероприятия, направленные на осуществление государственного полномочия Республики Коми по определению перечня должностных лиц органов местного самоуправления, уполномоченных составлять протоколы об административных правонарушениях</t>
  </si>
  <si>
    <t>Другие вопросы в области жилищно-коммунального хозяйства</t>
  </si>
  <si>
    <t>Иные межбюджетные трансферты на осуществление переданных поселениями полномочий по организации строительства и содержанию муниципального жилого фонда</t>
  </si>
  <si>
    <t>Мероприятия, направленные на осуществление государственного полномочия Республики Коми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статьями 6,7 частями 1 и 2 статьи 8 Закона Республики Коми "Об административной ответственности в Республике Коми"</t>
  </si>
  <si>
    <t>Фонд оплаты труда государственных (муниципальных) органов и  взносы по обязательному социальному страхованию</t>
  </si>
  <si>
    <t>Мероприятия, направленные на осуществление государственного полномочия Республики Коми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частями 3,4 статьи 3 Закона Республики Коми "Об административной ответственности в Республике Коми"</t>
  </si>
  <si>
    <t>99 0 7315</t>
  </si>
  <si>
    <t>99 0 7317</t>
  </si>
  <si>
    <t>Резервный фонд местных администраций по  предупреждению и ликвидации чрезвычайных ситуации и последствии стихийных бедствий</t>
  </si>
  <si>
    <t>Осуществление полномочий Российской Федерации по государственной регистрации актов гражданского состояния органами местного самоуправления в Республике Коми</t>
  </si>
  <si>
    <t>Осуществление первичного воинского учета на территориях, где отсутствуют военные комиссариаты</t>
  </si>
  <si>
    <t xml:space="preserve">Мероприятия, направленные на повышение безопасности дорожного движения  </t>
  </si>
  <si>
    <t xml:space="preserve">Мероприятия, направленные на обеспечение доступной среды жизнедеятельности для инвалидов и других маломобильных групп населения </t>
  </si>
  <si>
    <t>Осуществление государственного полномочия Республики Коми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частью 4 статьи 8 Закона Республики Коми "Об административной ответственности в Республике Коми"</t>
  </si>
  <si>
    <t>Осуществление государственного полномочия Республики Коми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частями 3, 4 статьи 3 закона Республики Коми «Об административной ответственности в Республике Коми»</t>
  </si>
  <si>
    <t xml:space="preserve">Мероприятия, направленные на обеспечение пожарной безопасности на территории муниципальных образований городских поселений </t>
  </si>
  <si>
    <t>Иные межбюджетные трансферты на осуществление переданных поселениями полномочий по созданию условий для организации досуга и обеспечения жителей поселения услугами организаций культуры</t>
  </si>
  <si>
    <t>Мероприятия, направленные на реализацию молодежной политики</t>
  </si>
  <si>
    <t>99 0 00 00000</t>
  </si>
  <si>
    <t>99 0 00 10030</t>
  </si>
  <si>
    <t>99 0 00 10040</t>
  </si>
  <si>
    <t>99 0 00 73150</t>
  </si>
  <si>
    <t>99 0 00 73170</t>
  </si>
  <si>
    <t>99 0 00 90070</t>
  </si>
  <si>
    <t>99 0 00 90030</t>
  </si>
  <si>
    <t>99 0 00 90060</t>
  </si>
  <si>
    <t>99 0 00 10130</t>
  </si>
  <si>
    <t>99 0 00 59300</t>
  </si>
  <si>
    <t>Мероприятия  направленные на реализацию малых проектов в сфере дорожной деятельности</t>
  </si>
  <si>
    <r>
      <t xml:space="preserve">   </t>
    </r>
    <r>
      <rPr>
        <i/>
        <sz val="13"/>
        <rFont val="Times New Roman CYR"/>
        <family val="1"/>
      </rPr>
      <t>Поддержка коммунального хозяйства</t>
    </r>
  </si>
  <si>
    <t>99 0 00 80070</t>
  </si>
  <si>
    <t>99 0 00 90040</t>
  </si>
  <si>
    <t>99 0 00 10520</t>
  </si>
  <si>
    <t>99 0 00 90080</t>
  </si>
  <si>
    <t>99 0 00 10420</t>
  </si>
  <si>
    <t>99 0 00 10410</t>
  </si>
  <si>
    <t>99 0 00 10390</t>
  </si>
  <si>
    <t>99 0 00 51180</t>
  </si>
  <si>
    <t>99 0 00 10550</t>
  </si>
  <si>
    <t>99 0 00 10350</t>
  </si>
  <si>
    <t>99 0 00 10470</t>
  </si>
  <si>
    <t>99 0 00 72490</t>
  </si>
  <si>
    <t>99 0 00 10300</t>
  </si>
  <si>
    <t>99 0 00 10360</t>
  </si>
  <si>
    <t>99 0 00 10370</t>
  </si>
  <si>
    <t>99 0 00 10380</t>
  </si>
  <si>
    <t>99 0 00 10060</t>
  </si>
  <si>
    <t>200</t>
  </si>
  <si>
    <t>99 0 00 10260</t>
  </si>
  <si>
    <t>99 0 00 10490</t>
  </si>
  <si>
    <t xml:space="preserve">Капитальный ремонт муниципального жилищного фонда </t>
  </si>
  <si>
    <t>Закупка товаров, работ и услуг для обеспечения государственных (муниципальных) нужд</t>
  </si>
  <si>
    <t>99 0 00 10090</t>
  </si>
  <si>
    <t>99 0 00 10100</t>
  </si>
  <si>
    <t>99 0 00 10600</t>
  </si>
  <si>
    <t>99 0 00 10280</t>
  </si>
  <si>
    <t>Отдельные мероприятия в области автомобильного транспорта</t>
  </si>
  <si>
    <t>99 0 00 S9601</t>
  </si>
  <si>
    <t>99 0 00 10620</t>
  </si>
  <si>
    <t>Обеспечение деятельности учреждений (оказание услуг) и мероприятий в сфере культуры и кинематографии</t>
  </si>
  <si>
    <t>99 0 00 10170</t>
  </si>
  <si>
    <t>Предоставление мер социальной поддержки работникам муниципальных учреждений муниципального района "Сосногорск", за исключением педагогических работников</t>
  </si>
  <si>
    <t>99 0 00 80040</t>
  </si>
  <si>
    <t>99 0 00 80060</t>
  </si>
  <si>
    <t>Социальное обеспечение и иные выплаты населению</t>
  </si>
  <si>
    <t>Оказание мер социальной поддержки граждан, пострадавшим в результате чрезвычайных ситуаций и пожаров</t>
  </si>
  <si>
    <t>Осуществление государственного полномочия Республики Коми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частями 3, 4 статьи 3,  статьями 4, 6, 7 и 8 Закона Республики Коми «Об административной ответственности в Республике Коми</t>
  </si>
  <si>
    <t>Содержание, ремонт и капитальный ремонт улично-дорожной сети в рамках благоустройства</t>
  </si>
  <si>
    <t>Администрация городского поселения " Нижний Одес"</t>
  </si>
  <si>
    <t>99 000 80040</t>
  </si>
  <si>
    <t>99 0 00 80010</t>
  </si>
  <si>
    <t>99 000 80010</t>
  </si>
  <si>
    <t>Социальное обеспечение и иные выплаты населения</t>
  </si>
  <si>
    <t>99 0 00 L0270</t>
  </si>
  <si>
    <t>администрации городского поселения "Нижний Одес"</t>
  </si>
  <si>
    <t>Исполнено</t>
  </si>
  <si>
    <t>% исполнения</t>
  </si>
  <si>
    <t>Приложение № 3 к постановлению</t>
  </si>
  <si>
    <t>99 0 00 S2490</t>
  </si>
  <si>
    <t>Мероприятия, направленные на реализацию федеральной целевой программы "Доступная среда" на 2011-2020 годы</t>
  </si>
  <si>
    <t>99 0 00 50270</t>
  </si>
  <si>
    <t>Реализация малых проектов в сфере благоустройства</t>
  </si>
  <si>
    <t>99 0 00 S2480</t>
  </si>
  <si>
    <t>99 0 00 72480</t>
  </si>
  <si>
    <t>Реализация народных проектов в сфере дорожной деятельности, прошедших отбор в рамках проекта "Народный бюджет"</t>
  </si>
  <si>
    <t>Мероприятия  направленные на повышение безопасности дорожного движения</t>
  </si>
  <si>
    <t>2018 год</t>
  </si>
  <si>
    <t>Содержание, ремонт и капитальный ремонт автомобильных дорог общего пользования местного значения</t>
  </si>
  <si>
    <t>Расходы, связанные с повышением оплаты труда работникам муниципальных учреждений культуры</t>
  </si>
  <si>
    <t>99 0 00 S2690</t>
  </si>
  <si>
    <t>Реализация муниципальных программ формирования комфортной городской среды</t>
  </si>
  <si>
    <t>99 0 00 L5550</t>
  </si>
  <si>
    <t>99 0 00 74060</t>
  </si>
  <si>
    <t>Благоустройство за счет гранта Главы Рреспублики Коми муниципальным образованиям городских поселений, признанных победителями конкурса на лучшее благоустройство улиц, дворовых территорий и проездов к ним в зимний период</t>
  </si>
  <si>
    <t>ИСПОЛНЕНИЕ БЮДЖЕТА ПО ВЕДОМСТВЕННОЙ СТРУКТУРЕ РАСХОДОВ БЮДЖЕТА МУНИЦИПАЛЬНОГО ОБРАЗОВАНИЯ ГОРОДСКОГО ПОСЕЛЕНИЯ  "НИЖНИЙ ОДЕС" ЗА ПОЛУГОДИЕ 2018 ГОДА</t>
  </si>
  <si>
    <t>от 12 июля 2018 г. № 215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</si>
</sst>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_-* #,##0_р_._-;\-\ #,##0_р_._-;_-* &quot;-&quot;_р_._-;_-@_-"/>
    <numFmt numFmtId="173" formatCode="000"/>
    <numFmt numFmtId="174" formatCode="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000\.0000"/>
    <numFmt numFmtId="179" formatCode="000\ 0000"/>
    <numFmt numFmtId="180" formatCode="000\ 00\ 00"/>
    <numFmt numFmtId="181" formatCode="0000"/>
    <numFmt numFmtId="182" formatCode="00\.00\.00"/>
    <numFmt numFmtId="183" formatCode="0.0"/>
    <numFmt numFmtId="184" formatCode="_-* #,##0.0_р_._-;\-\ #,##0.0_р_._-;_-* &quot;-&quot;_р_._-;_-@_-"/>
    <numFmt numFmtId="185" formatCode="_-* #,##0.0_р_._-;\-* #,##0.0_р_._-;_-* &quot;-&quot;?_р_._-;_-@_-"/>
    <numFmt numFmtId="186" formatCode="#,##0.0"/>
    <numFmt numFmtId="187" formatCode="0.000"/>
    <numFmt numFmtId="188" formatCode="[$€-2]\ ###,000_);[Red]\([$€-2]\ ###,000\)"/>
    <numFmt numFmtId="189" formatCode="0,000,000"/>
    <numFmt numFmtId="190" formatCode="000000"/>
  </numFmts>
  <fonts count="55">
    <font>
      <sz val="10"/>
      <name val="Times New Roman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sz val="12"/>
      <name val="Times New Roman CYR"/>
      <family val="1"/>
    </font>
    <font>
      <b/>
      <sz val="12"/>
      <name val="Times New Roman CYR"/>
      <family val="1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b/>
      <sz val="12"/>
      <name val="Times New Roman"/>
      <family val="1"/>
    </font>
    <font>
      <i/>
      <sz val="12"/>
      <name val="Times New Roman CYR"/>
      <family val="1"/>
    </font>
    <font>
      <sz val="13"/>
      <name val="Times New Roman"/>
      <family val="1"/>
    </font>
    <font>
      <b/>
      <sz val="13"/>
      <name val="Times New Roman CYR"/>
      <family val="0"/>
    </font>
    <font>
      <sz val="13"/>
      <name val="Times New Roman CYR"/>
      <family val="1"/>
    </font>
    <font>
      <b/>
      <sz val="13"/>
      <name val="Times New Roman Cyr"/>
      <family val="1"/>
    </font>
    <font>
      <i/>
      <sz val="13"/>
      <name val="Times New Roman CYR"/>
      <family val="1"/>
    </font>
    <font>
      <b/>
      <sz val="13"/>
      <name val="Times New Roman"/>
      <family val="1"/>
    </font>
    <font>
      <b/>
      <sz val="13"/>
      <color indexed="10"/>
      <name val="Times New Roman CYR"/>
      <family val="1"/>
    </font>
    <font>
      <b/>
      <sz val="13"/>
      <color indexed="8"/>
      <name val="Times New Roman"/>
      <family val="1"/>
    </font>
    <font>
      <b/>
      <sz val="13"/>
      <color indexed="20"/>
      <name val="Times New Roman CYR"/>
      <family val="1"/>
    </font>
    <font>
      <sz val="8"/>
      <name val="Times New Roman"/>
      <family val="1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2"/>
      <color indexed="8"/>
      <name val="Times New Roman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2"/>
      <color theme="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5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 locked="0"/>
    </xf>
    <xf numFmtId="0" fontId="5" fillId="0" borderId="0">
      <alignment/>
      <protection locked="0"/>
    </xf>
    <xf numFmtId="0" fontId="5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 locked="0"/>
    </xf>
    <xf numFmtId="0" fontId="19" fillId="0" borderId="1">
      <alignment/>
      <protection/>
    </xf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2" applyNumberFormat="0" applyAlignment="0" applyProtection="0"/>
    <xf numFmtId="0" fontId="40" fillId="27" borderId="3" applyNumberFormat="0" applyAlignment="0" applyProtection="0"/>
    <xf numFmtId="0" fontId="41" fillId="27" borderId="2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46" fillId="28" borderId="8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>
      <alignment/>
      <protection/>
    </xf>
    <xf numFmtId="0" fontId="2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52" fillId="0" borderId="10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49" fontId="4" fillId="0" borderId="11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174" fontId="4" fillId="0" borderId="11" xfId="0" applyNumberFormat="1" applyFont="1" applyFill="1" applyBorder="1" applyAlignment="1">
      <alignment horizontal="center" vertical="center"/>
    </xf>
    <xf numFmtId="178" fontId="4" fillId="0" borderId="11" xfId="0" applyNumberFormat="1" applyFont="1" applyFill="1" applyBorder="1" applyAlignment="1">
      <alignment horizontal="center" vertical="center"/>
    </xf>
    <xf numFmtId="173" fontId="4" fillId="0" borderId="11" xfId="0" applyNumberFormat="1" applyFont="1" applyFill="1" applyBorder="1" applyAlignment="1">
      <alignment horizontal="center" vertical="center"/>
    </xf>
    <xf numFmtId="174" fontId="4" fillId="0" borderId="11" xfId="0" applyNumberFormat="1" applyFont="1" applyFill="1" applyBorder="1" applyAlignment="1">
      <alignment horizontal="center" vertical="center" wrapText="1"/>
    </xf>
    <xf numFmtId="174" fontId="3" fillId="0" borderId="11" xfId="0" applyNumberFormat="1" applyFont="1" applyFill="1" applyBorder="1" applyAlignment="1">
      <alignment horizontal="center" vertical="center" wrapText="1"/>
    </xf>
    <xf numFmtId="180" fontId="3" fillId="0" borderId="11" xfId="0" applyNumberFormat="1" applyFont="1" applyFill="1" applyBorder="1" applyAlignment="1">
      <alignment horizontal="center" vertical="center"/>
    </xf>
    <xf numFmtId="173" fontId="3" fillId="0" borderId="11" xfId="0" applyNumberFormat="1" applyFont="1" applyFill="1" applyBorder="1" applyAlignment="1">
      <alignment horizontal="center" vertical="center"/>
    </xf>
    <xf numFmtId="189" fontId="4" fillId="0" borderId="11" xfId="0" applyNumberFormat="1" applyFont="1" applyFill="1" applyBorder="1" applyAlignment="1">
      <alignment horizontal="center" vertical="center"/>
    </xf>
    <xf numFmtId="189" fontId="3" fillId="0" borderId="11" xfId="0" applyNumberFormat="1" applyFont="1" applyFill="1" applyBorder="1" applyAlignment="1">
      <alignment horizontal="center" vertical="center"/>
    </xf>
    <xf numFmtId="174" fontId="3" fillId="0" borderId="11" xfId="0" applyNumberFormat="1" applyFont="1" applyFill="1" applyBorder="1" applyAlignment="1">
      <alignment horizontal="center" vertical="center"/>
    </xf>
    <xf numFmtId="174" fontId="3" fillId="33" borderId="11" xfId="0" applyNumberFormat="1" applyFont="1" applyFill="1" applyBorder="1" applyAlignment="1">
      <alignment horizontal="center" vertical="center"/>
    </xf>
    <xf numFmtId="180" fontId="3" fillId="33" borderId="11" xfId="0" applyNumberFormat="1" applyFont="1" applyFill="1" applyBorder="1" applyAlignment="1">
      <alignment horizontal="center" vertical="center"/>
    </xf>
    <xf numFmtId="180" fontId="4" fillId="0" borderId="11" xfId="0" applyNumberFormat="1" applyFont="1" applyFill="1" applyBorder="1" applyAlignment="1">
      <alignment horizontal="center" vertical="center"/>
    </xf>
    <xf numFmtId="174" fontId="3" fillId="34" borderId="11" xfId="0" applyNumberFormat="1" applyFont="1" applyFill="1" applyBorder="1" applyAlignment="1">
      <alignment horizontal="center" vertical="center"/>
    </xf>
    <xf numFmtId="180" fontId="3" fillId="34" borderId="11" xfId="0" applyNumberFormat="1" applyFont="1" applyFill="1" applyBorder="1" applyAlignment="1">
      <alignment horizontal="center" vertical="center"/>
    </xf>
    <xf numFmtId="49" fontId="3" fillId="34" borderId="11" xfId="0" applyNumberFormat="1" applyFont="1" applyFill="1" applyBorder="1" applyAlignment="1">
      <alignment horizontal="center" vertical="center"/>
    </xf>
    <xf numFmtId="49" fontId="3" fillId="33" borderId="11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top"/>
    </xf>
    <xf numFmtId="0" fontId="10" fillId="0" borderId="0" xfId="0" applyFont="1" applyFill="1" applyAlignment="1">
      <alignment vertical="top"/>
    </xf>
    <xf numFmtId="0" fontId="11" fillId="0" borderId="0" xfId="0" applyFont="1" applyFill="1" applyAlignment="1">
      <alignment vertical="top"/>
    </xf>
    <xf numFmtId="0" fontId="11" fillId="0" borderId="0" xfId="0" applyFont="1" applyFill="1" applyAlignment="1">
      <alignment horizontal="left" vertical="top"/>
    </xf>
    <xf numFmtId="0" fontId="11" fillId="0" borderId="0" xfId="0" applyFont="1" applyFill="1" applyAlignment="1">
      <alignment horizontal="center" vertical="top"/>
    </xf>
    <xf numFmtId="0" fontId="12" fillId="0" borderId="11" xfId="0" applyFont="1" applyFill="1" applyBorder="1" applyAlignment="1">
      <alignment horizontal="left" vertical="center"/>
    </xf>
    <xf numFmtId="49" fontId="12" fillId="0" borderId="11" xfId="0" applyNumberFormat="1" applyFont="1" applyFill="1" applyBorder="1" applyAlignment="1">
      <alignment horizontal="center" vertical="center"/>
    </xf>
    <xf numFmtId="174" fontId="12" fillId="0" borderId="11" xfId="0" applyNumberFormat="1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top"/>
    </xf>
    <xf numFmtId="173" fontId="12" fillId="0" borderId="11" xfId="0" applyNumberFormat="1" applyFont="1" applyFill="1" applyBorder="1" applyAlignment="1">
      <alignment horizontal="center" vertical="center"/>
    </xf>
    <xf numFmtId="4" fontId="10" fillId="0" borderId="11" xfId="0" applyNumberFormat="1" applyFont="1" applyFill="1" applyBorder="1" applyAlignment="1">
      <alignment horizontal="center" vertical="center"/>
    </xf>
    <xf numFmtId="174" fontId="12" fillId="0" borderId="11" xfId="0" applyNumberFormat="1" applyFont="1" applyFill="1" applyBorder="1" applyAlignment="1">
      <alignment horizontal="center" vertical="center" wrapText="1"/>
    </xf>
    <xf numFmtId="4" fontId="12" fillId="0" borderId="11" xfId="0" applyNumberFormat="1" applyFont="1" applyFill="1" applyBorder="1" applyAlignment="1">
      <alignment horizontal="center" vertical="center" shrinkToFit="1"/>
    </xf>
    <xf numFmtId="174" fontId="10" fillId="0" borderId="11" xfId="0" applyNumberFormat="1" applyFont="1" applyFill="1" applyBorder="1" applyAlignment="1">
      <alignment horizontal="center" vertical="center" wrapText="1"/>
    </xf>
    <xf numFmtId="4" fontId="10" fillId="0" borderId="11" xfId="0" applyNumberFormat="1" applyFont="1" applyFill="1" applyBorder="1" applyAlignment="1">
      <alignment horizontal="center" vertical="center" shrinkToFit="1"/>
    </xf>
    <xf numFmtId="174" fontId="11" fillId="0" borderId="11" xfId="0" applyNumberFormat="1" applyFont="1" applyFill="1" applyBorder="1" applyAlignment="1">
      <alignment horizontal="center" vertical="center" wrapText="1"/>
    </xf>
    <xf numFmtId="4" fontId="11" fillId="0" borderId="11" xfId="0" applyNumberFormat="1" applyFont="1" applyFill="1" applyBorder="1" applyAlignment="1">
      <alignment horizontal="center" vertical="center" shrinkToFit="1"/>
    </xf>
    <xf numFmtId="173" fontId="11" fillId="0" borderId="11" xfId="0" applyNumberFormat="1" applyFont="1" applyFill="1" applyBorder="1" applyAlignment="1">
      <alignment horizontal="center" vertical="center"/>
    </xf>
    <xf numFmtId="173" fontId="10" fillId="0" borderId="11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 vertical="top"/>
    </xf>
    <xf numFmtId="183" fontId="11" fillId="0" borderId="0" xfId="0" applyNumberFormat="1" applyFont="1" applyFill="1" applyBorder="1" applyAlignment="1">
      <alignment horizontal="center" vertical="justify" shrinkToFit="1"/>
    </xf>
    <xf numFmtId="49" fontId="9" fillId="0" borderId="11" xfId="0" applyNumberFormat="1" applyFont="1" applyBorder="1" applyAlignment="1">
      <alignment horizontal="left" vertical="center" wrapText="1"/>
    </xf>
    <xf numFmtId="49" fontId="11" fillId="0" borderId="11" xfId="0" applyNumberFormat="1" applyFont="1" applyFill="1" applyBorder="1" applyAlignment="1">
      <alignment horizontal="center" vertical="center"/>
    </xf>
    <xf numFmtId="174" fontId="11" fillId="0" borderId="11" xfId="0" applyNumberFormat="1" applyFont="1" applyFill="1" applyBorder="1" applyAlignment="1">
      <alignment horizontal="center" vertical="center"/>
    </xf>
    <xf numFmtId="173" fontId="11" fillId="33" borderId="11" xfId="0" applyNumberFormat="1" applyFont="1" applyFill="1" applyBorder="1" applyAlignment="1">
      <alignment horizontal="center" vertical="center"/>
    </xf>
    <xf numFmtId="4" fontId="11" fillId="33" borderId="11" xfId="0" applyNumberFormat="1" applyFont="1" applyFill="1" applyBorder="1" applyAlignment="1">
      <alignment horizontal="center" vertical="center" shrinkToFit="1"/>
    </xf>
    <xf numFmtId="4" fontId="12" fillId="0" borderId="11" xfId="0" applyNumberFormat="1" applyFont="1" applyFill="1" applyBorder="1" applyAlignment="1">
      <alignment horizontal="center" vertical="center" wrapText="1"/>
    </xf>
    <xf numFmtId="4" fontId="11" fillId="0" borderId="11" xfId="0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center" vertical="top"/>
    </xf>
    <xf numFmtId="0" fontId="10" fillId="0" borderId="11" xfId="0" applyFont="1" applyFill="1" applyBorder="1" applyAlignment="1">
      <alignment horizontal="left" vertical="center" wrapText="1"/>
    </xf>
    <xf numFmtId="49" fontId="10" fillId="0" borderId="11" xfId="0" applyNumberFormat="1" applyFont="1" applyFill="1" applyBorder="1" applyAlignment="1">
      <alignment horizontal="center" vertical="center"/>
    </xf>
    <xf numFmtId="49" fontId="11" fillId="0" borderId="11" xfId="0" applyNumberFormat="1" applyFont="1" applyFill="1" applyBorder="1" applyAlignment="1">
      <alignment horizontal="center" vertical="center"/>
    </xf>
    <xf numFmtId="4" fontId="11" fillId="0" borderId="11" xfId="0" applyNumberFormat="1" applyFont="1" applyFill="1" applyBorder="1" applyAlignment="1">
      <alignment horizontal="center" vertical="center"/>
    </xf>
    <xf numFmtId="173" fontId="11" fillId="0" borderId="11" xfId="0" applyNumberFormat="1" applyFont="1" applyFill="1" applyBorder="1" applyAlignment="1">
      <alignment horizontal="center" vertical="center"/>
    </xf>
    <xf numFmtId="4" fontId="11" fillId="0" borderId="11" xfId="0" applyNumberFormat="1" applyFont="1" applyFill="1" applyBorder="1" applyAlignment="1">
      <alignment horizontal="center" vertical="center" shrinkToFit="1"/>
    </xf>
    <xf numFmtId="4" fontId="10" fillId="0" borderId="11" xfId="0" applyNumberFormat="1" applyFont="1" applyFill="1" applyBorder="1" applyAlignment="1">
      <alignment horizontal="center" vertical="center" wrapText="1"/>
    </xf>
    <xf numFmtId="4" fontId="11" fillId="0" borderId="11" xfId="0" applyNumberFormat="1" applyFont="1" applyFill="1" applyBorder="1" applyAlignment="1">
      <alignment horizontal="center" vertical="center" wrapText="1"/>
    </xf>
    <xf numFmtId="173" fontId="11" fillId="34" borderId="11" xfId="0" applyNumberFormat="1" applyFont="1" applyFill="1" applyBorder="1" applyAlignment="1">
      <alignment horizontal="center" vertical="center"/>
    </xf>
    <xf numFmtId="4" fontId="11" fillId="34" borderId="11" xfId="0" applyNumberFormat="1" applyFont="1" applyFill="1" applyBorder="1" applyAlignment="1">
      <alignment horizontal="center" vertical="center" wrapText="1"/>
    </xf>
    <xf numFmtId="4" fontId="14" fillId="0" borderId="11" xfId="0" applyNumberFormat="1" applyFont="1" applyFill="1" applyBorder="1" applyAlignment="1">
      <alignment horizontal="center" vertical="center" wrapText="1"/>
    </xf>
    <xf numFmtId="173" fontId="11" fillId="34" borderId="11" xfId="0" applyNumberFormat="1" applyFont="1" applyFill="1" applyBorder="1" applyAlignment="1">
      <alignment horizontal="center" vertical="center"/>
    </xf>
    <xf numFmtId="4" fontId="11" fillId="34" borderId="11" xfId="0" applyNumberFormat="1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173" fontId="13" fillId="0" borderId="11" xfId="0" applyNumberFormat="1" applyFont="1" applyFill="1" applyBorder="1" applyAlignment="1">
      <alignment horizontal="center" vertical="center"/>
    </xf>
    <xf numFmtId="4" fontId="13" fillId="0" borderId="11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vertical="top"/>
    </xf>
    <xf numFmtId="0" fontId="16" fillId="0" borderId="12" xfId="0" applyFont="1" applyBorder="1" applyAlignment="1">
      <alignment horizontal="left" vertical="center" wrapText="1"/>
    </xf>
    <xf numFmtId="49" fontId="10" fillId="0" borderId="13" xfId="0" applyNumberFormat="1" applyFont="1" applyFill="1" applyBorder="1" applyAlignment="1">
      <alignment horizontal="center" vertical="center"/>
    </xf>
    <xf numFmtId="174" fontId="10" fillId="0" borderId="13" xfId="0" applyNumberFormat="1" applyFont="1" applyFill="1" applyBorder="1" applyAlignment="1">
      <alignment horizontal="center" vertical="center"/>
    </xf>
    <xf numFmtId="174" fontId="12" fillId="0" borderId="13" xfId="0" applyNumberFormat="1" applyFont="1" applyFill="1" applyBorder="1" applyAlignment="1">
      <alignment horizontal="center" vertical="center"/>
    </xf>
    <xf numFmtId="173" fontId="12" fillId="0" borderId="13" xfId="0" applyNumberFormat="1" applyFont="1" applyFill="1" applyBorder="1" applyAlignment="1">
      <alignment horizontal="center" vertical="center"/>
    </xf>
    <xf numFmtId="4" fontId="12" fillId="0" borderId="13" xfId="0" applyNumberFormat="1" applyFont="1" applyFill="1" applyBorder="1" applyAlignment="1">
      <alignment horizontal="center" vertical="center" wrapText="1"/>
    </xf>
    <xf numFmtId="174" fontId="11" fillId="0" borderId="11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left" wrapText="1"/>
    </xf>
    <xf numFmtId="174" fontId="10" fillId="0" borderId="11" xfId="0" applyNumberFormat="1" applyFont="1" applyFill="1" applyBorder="1" applyAlignment="1">
      <alignment horizontal="center" vertical="center"/>
    </xf>
    <xf numFmtId="49" fontId="9" fillId="0" borderId="14" xfId="0" applyNumberFormat="1" applyFont="1" applyBorder="1" applyAlignment="1">
      <alignment horizontal="left" vertical="center" wrapText="1"/>
    </xf>
    <xf numFmtId="49" fontId="14" fillId="0" borderId="14" xfId="0" applyNumberFormat="1" applyFont="1" applyFill="1" applyBorder="1" applyAlignment="1">
      <alignment horizontal="left" vertical="top" wrapText="1"/>
    </xf>
    <xf numFmtId="49" fontId="9" fillId="0" borderId="14" xfId="0" applyNumberFormat="1" applyFont="1" applyFill="1" applyBorder="1" applyAlignment="1">
      <alignment horizontal="left" vertical="center" wrapText="1"/>
    </xf>
    <xf numFmtId="0" fontId="11" fillId="0" borderId="11" xfId="0" applyFont="1" applyFill="1" applyBorder="1" applyAlignment="1">
      <alignment horizontal="left" vertical="center" wrapText="1" indent="1"/>
    </xf>
    <xf numFmtId="2" fontId="11" fillId="0" borderId="11" xfId="0" applyNumberFormat="1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left" vertical="center" wrapText="1" indent="1"/>
    </xf>
    <xf numFmtId="184" fontId="10" fillId="0" borderId="11" xfId="0" applyNumberFormat="1" applyFont="1" applyFill="1" applyBorder="1" applyAlignment="1">
      <alignment horizontal="center" vertical="center"/>
    </xf>
    <xf numFmtId="183" fontId="11" fillId="0" borderId="0" xfId="0" applyNumberFormat="1" applyFont="1" applyFill="1" applyAlignment="1">
      <alignment vertical="top"/>
    </xf>
    <xf numFmtId="0" fontId="11" fillId="0" borderId="11" xfId="0" applyFont="1" applyFill="1" applyBorder="1" applyAlignment="1">
      <alignment horizontal="left" vertical="center" indent="1"/>
    </xf>
    <xf numFmtId="184" fontId="11" fillId="0" borderId="11" xfId="0" applyNumberFormat="1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2" fontId="11" fillId="0" borderId="11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Alignment="1">
      <alignment horizontal="center" vertical="top"/>
    </xf>
    <xf numFmtId="184" fontId="11" fillId="0" borderId="0" xfId="0" applyNumberFormat="1" applyFont="1" applyFill="1" applyAlignment="1">
      <alignment vertical="top"/>
    </xf>
    <xf numFmtId="174" fontId="8" fillId="0" borderId="11" xfId="0" applyNumberFormat="1" applyFont="1" applyFill="1" applyBorder="1" applyAlignment="1">
      <alignment horizontal="center" vertical="center"/>
    </xf>
    <xf numFmtId="49" fontId="4" fillId="35" borderId="11" xfId="0" applyNumberFormat="1" applyFont="1" applyFill="1" applyBorder="1" applyAlignment="1">
      <alignment horizontal="center" vertical="center"/>
    </xf>
    <xf numFmtId="49" fontId="3" fillId="35" borderId="11" xfId="0" applyNumberFormat="1" applyFont="1" applyFill="1" applyBorder="1" applyAlignment="1">
      <alignment horizontal="center" vertical="center"/>
    </xf>
    <xf numFmtId="49" fontId="11" fillId="35" borderId="11" xfId="0" applyNumberFormat="1" applyFont="1" applyFill="1" applyBorder="1" applyAlignment="1">
      <alignment horizontal="center" vertical="center"/>
    </xf>
    <xf numFmtId="4" fontId="10" fillId="35" borderId="11" xfId="0" applyNumberFormat="1" applyFont="1" applyFill="1" applyBorder="1" applyAlignment="1">
      <alignment horizontal="center" vertical="center"/>
    </xf>
    <xf numFmtId="0" fontId="12" fillId="35" borderId="0" xfId="0" applyFont="1" applyFill="1" applyAlignment="1">
      <alignment horizontal="center" vertical="top"/>
    </xf>
    <xf numFmtId="189" fontId="4" fillId="35" borderId="11" xfId="0" applyNumberFormat="1" applyFont="1" applyFill="1" applyBorder="1" applyAlignment="1">
      <alignment horizontal="center" vertical="center"/>
    </xf>
    <xf numFmtId="4" fontId="11" fillId="35" borderId="11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horizontal="right" vertical="center"/>
    </xf>
    <xf numFmtId="0" fontId="12" fillId="0" borderId="11" xfId="0" applyFont="1" applyFill="1" applyBorder="1" applyAlignment="1">
      <alignment horizontal="justify" vertical="center"/>
    </xf>
    <xf numFmtId="0" fontId="12" fillId="35" borderId="11" xfId="0" applyFont="1" applyFill="1" applyBorder="1" applyAlignment="1">
      <alignment horizontal="justify" vertical="center"/>
    </xf>
    <xf numFmtId="0" fontId="10" fillId="35" borderId="11" xfId="0" applyFont="1" applyFill="1" applyBorder="1" applyAlignment="1">
      <alignment horizontal="justify" vertical="center"/>
    </xf>
    <xf numFmtId="0" fontId="13" fillId="35" borderId="11" xfId="0" applyFont="1" applyFill="1" applyBorder="1" applyAlignment="1">
      <alignment horizontal="justify" vertical="center"/>
    </xf>
    <xf numFmtId="0" fontId="11" fillId="35" borderId="11" xfId="0" applyFont="1" applyFill="1" applyBorder="1" applyAlignment="1">
      <alignment horizontal="justify" vertical="center"/>
    </xf>
    <xf numFmtId="49" fontId="14" fillId="0" borderId="11" xfId="0" applyNumberFormat="1" applyFont="1" applyFill="1" applyBorder="1" applyAlignment="1">
      <alignment horizontal="justify" vertical="center"/>
    </xf>
    <xf numFmtId="0" fontId="16" fillId="0" borderId="11" xfId="0" applyFont="1" applyBorder="1" applyAlignment="1">
      <alignment horizontal="justify" vertical="center"/>
    </xf>
    <xf numFmtId="49" fontId="9" fillId="0" borderId="11" xfId="0" applyNumberFormat="1" applyFont="1" applyFill="1" applyBorder="1" applyAlignment="1">
      <alignment horizontal="justify" vertical="center"/>
    </xf>
    <xf numFmtId="0" fontId="11" fillId="35" borderId="11" xfId="0" applyFont="1" applyFill="1" applyBorder="1" applyAlignment="1">
      <alignment horizontal="justify" vertical="center"/>
    </xf>
    <xf numFmtId="49" fontId="9" fillId="0" borderId="11" xfId="0" applyNumberFormat="1" applyFont="1" applyBorder="1" applyAlignment="1">
      <alignment horizontal="justify" vertical="center"/>
    </xf>
    <xf numFmtId="0" fontId="11" fillId="33" borderId="11" xfId="0" applyFont="1" applyFill="1" applyBorder="1" applyAlignment="1">
      <alignment horizontal="justify" vertical="center"/>
    </xf>
    <xf numFmtId="0" fontId="14" fillId="0" borderId="11" xfId="0" applyFont="1" applyBorder="1" applyAlignment="1">
      <alignment horizontal="justify" vertical="center"/>
    </xf>
    <xf numFmtId="0" fontId="9" fillId="0" borderId="11" xfId="61" applyNumberFormat="1" applyFont="1" applyBorder="1" applyAlignment="1">
      <alignment horizontal="justify" vertical="center"/>
      <protection/>
    </xf>
    <xf numFmtId="190" fontId="14" fillId="0" borderId="11" xfId="0" applyNumberFormat="1" applyFont="1" applyBorder="1" applyAlignment="1">
      <alignment horizontal="justify" vertical="center"/>
    </xf>
    <xf numFmtId="0" fontId="10" fillId="0" borderId="11" xfId="0" applyFont="1" applyFill="1" applyBorder="1" applyAlignment="1">
      <alignment horizontal="justify" vertical="center"/>
    </xf>
    <xf numFmtId="49" fontId="14" fillId="35" borderId="11" xfId="0" applyNumberFormat="1" applyFont="1" applyFill="1" applyBorder="1" applyAlignment="1">
      <alignment horizontal="justify" vertical="center"/>
    </xf>
    <xf numFmtId="0" fontId="11" fillId="0" borderId="11" xfId="0" applyFont="1" applyFill="1" applyBorder="1" applyAlignment="1">
      <alignment horizontal="justify" vertical="center"/>
    </xf>
    <xf numFmtId="0" fontId="9" fillId="0" borderId="11" xfId="0" applyFont="1" applyBorder="1" applyAlignment="1">
      <alignment horizontal="justify" vertical="center"/>
    </xf>
    <xf numFmtId="0" fontId="11" fillId="0" borderId="11" xfId="0" applyFont="1" applyFill="1" applyBorder="1" applyAlignment="1">
      <alignment horizontal="justify" vertical="center"/>
    </xf>
    <xf numFmtId="0" fontId="11" fillId="34" borderId="11" xfId="0" applyFont="1" applyFill="1" applyBorder="1" applyAlignment="1">
      <alignment horizontal="justify" vertical="center"/>
    </xf>
    <xf numFmtId="0" fontId="11" fillId="34" borderId="11" xfId="0" applyFont="1" applyFill="1" applyBorder="1" applyAlignment="1">
      <alignment horizontal="justify" vertical="center"/>
    </xf>
    <xf numFmtId="2" fontId="16" fillId="0" borderId="11" xfId="0" applyNumberFormat="1" applyFont="1" applyFill="1" applyBorder="1" applyAlignment="1">
      <alignment horizontal="justify" vertical="center"/>
    </xf>
    <xf numFmtId="0" fontId="16" fillId="0" borderId="11" xfId="0" applyFont="1" applyFill="1" applyBorder="1" applyAlignment="1">
      <alignment horizontal="justify" vertical="center"/>
    </xf>
    <xf numFmtId="0" fontId="14" fillId="0" borderId="11" xfId="0" applyFont="1" applyFill="1" applyBorder="1" applyAlignment="1">
      <alignment horizontal="justify" vertical="center"/>
    </xf>
    <xf numFmtId="0" fontId="14" fillId="0" borderId="15" xfId="0" applyFont="1" applyBorder="1" applyAlignment="1">
      <alignment horizontal="justify" vertical="center"/>
    </xf>
    <xf numFmtId="0" fontId="9" fillId="0" borderId="11" xfId="0" applyFont="1" applyFill="1" applyBorder="1" applyAlignment="1">
      <alignment horizontal="justify" vertical="center"/>
    </xf>
    <xf numFmtId="0" fontId="11" fillId="0" borderId="11" xfId="0" applyNumberFormat="1" applyFont="1" applyFill="1" applyBorder="1" applyAlignment="1">
      <alignment horizontal="justify" vertical="top"/>
    </xf>
    <xf numFmtId="0" fontId="13" fillId="0" borderId="11" xfId="0" applyFont="1" applyFill="1" applyBorder="1" applyAlignment="1">
      <alignment horizontal="justify" vertical="center"/>
    </xf>
    <xf numFmtId="180" fontId="4" fillId="0" borderId="11" xfId="0" applyNumberFormat="1" applyFont="1" applyFill="1" applyBorder="1" applyAlignment="1">
      <alignment horizontal="center" vertical="center"/>
    </xf>
    <xf numFmtId="174" fontId="4" fillId="0" borderId="11" xfId="0" applyNumberFormat="1" applyFont="1" applyFill="1" applyBorder="1" applyAlignment="1">
      <alignment horizontal="center" vertical="center"/>
    </xf>
    <xf numFmtId="0" fontId="7" fillId="0" borderId="1" xfId="40" applyNumberFormat="1" applyFont="1" applyAlignment="1" applyProtection="1">
      <alignment vertical="center" wrapText="1"/>
      <protection/>
    </xf>
    <xf numFmtId="183" fontId="12" fillId="0" borderId="11" xfId="0" applyNumberFormat="1" applyFont="1" applyFill="1" applyBorder="1" applyAlignment="1">
      <alignment horizontal="center" vertical="top" wrapText="1"/>
    </xf>
    <xf numFmtId="0" fontId="12" fillId="0" borderId="11" xfId="0" applyFont="1" applyFill="1" applyBorder="1" applyAlignment="1">
      <alignment horizontal="center" vertical="top" wrapText="1"/>
    </xf>
    <xf numFmtId="183" fontId="12" fillId="0" borderId="11" xfId="0" applyNumberFormat="1" applyFont="1" applyFill="1" applyBorder="1" applyAlignment="1">
      <alignment horizontal="center" vertical="top"/>
    </xf>
    <xf numFmtId="174" fontId="3" fillId="0" borderId="11" xfId="0" applyNumberFormat="1" applyFont="1" applyFill="1" applyBorder="1" applyAlignment="1">
      <alignment horizontal="center" vertical="center"/>
    </xf>
    <xf numFmtId="189" fontId="3" fillId="0" borderId="11" xfId="0" applyNumberFormat="1" applyFont="1" applyFill="1" applyBorder="1" applyAlignment="1">
      <alignment horizontal="center" vertical="center"/>
    </xf>
    <xf numFmtId="183" fontId="11" fillId="0" borderId="11" xfId="0" applyNumberFormat="1" applyFont="1" applyFill="1" applyBorder="1" applyAlignment="1">
      <alignment horizontal="center" vertical="top"/>
    </xf>
    <xf numFmtId="183" fontId="10" fillId="0" borderId="11" xfId="0" applyNumberFormat="1" applyFont="1" applyFill="1" applyBorder="1" applyAlignment="1">
      <alignment horizontal="center" vertical="top"/>
    </xf>
    <xf numFmtId="180" fontId="3" fillId="0" borderId="11" xfId="0" applyNumberFormat="1" applyFont="1" applyFill="1" applyBorder="1" applyAlignment="1">
      <alignment horizontal="center" vertical="center"/>
    </xf>
    <xf numFmtId="173" fontId="4" fillId="0" borderId="11" xfId="0" applyNumberFormat="1" applyFont="1" applyFill="1" applyBorder="1" applyAlignment="1">
      <alignment horizontal="center" vertical="center"/>
    </xf>
    <xf numFmtId="173" fontId="3" fillId="0" borderId="11" xfId="0" applyNumberFormat="1" applyFont="1" applyFill="1" applyBorder="1" applyAlignment="1">
      <alignment horizontal="center" vertical="center"/>
    </xf>
    <xf numFmtId="189" fontId="4" fillId="0" borderId="11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top"/>
    </xf>
    <xf numFmtId="0" fontId="7" fillId="0" borderId="1" xfId="40" applyNumberFormat="1" applyFont="1" applyAlignment="1" applyProtection="1">
      <alignment horizontal="center" vertical="center" wrapText="1"/>
      <protection/>
    </xf>
    <xf numFmtId="0" fontId="3" fillId="0" borderId="0" xfId="0" applyFont="1" applyFill="1" applyAlignment="1">
      <alignment horizontal="right" vertical="top"/>
    </xf>
    <xf numFmtId="0" fontId="3" fillId="0" borderId="0" xfId="0" applyFont="1" applyFill="1" applyAlignment="1">
      <alignment horizontal="right" vertical="top" wrapText="1"/>
    </xf>
    <xf numFmtId="0" fontId="12" fillId="0" borderId="16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49" fontId="12" fillId="0" borderId="16" xfId="0" applyNumberFormat="1" applyFont="1" applyFill="1" applyBorder="1" applyAlignment="1">
      <alignment horizontal="center" vertical="center"/>
    </xf>
    <xf numFmtId="49" fontId="12" fillId="0" borderId="13" xfId="0" applyNumberFormat="1" applyFont="1" applyFill="1" applyBorder="1" applyAlignment="1">
      <alignment horizontal="center" vertical="center"/>
    </xf>
    <xf numFmtId="174" fontId="12" fillId="0" borderId="16" xfId="0" applyNumberFormat="1" applyFont="1" applyFill="1" applyBorder="1" applyAlignment="1">
      <alignment horizontal="center" vertical="center"/>
    </xf>
    <xf numFmtId="174" fontId="12" fillId="0" borderId="13" xfId="0" applyNumberFormat="1" applyFont="1" applyFill="1" applyBorder="1" applyAlignment="1">
      <alignment horizontal="center" vertical="center"/>
    </xf>
    <xf numFmtId="183" fontId="3" fillId="0" borderId="0" xfId="0" applyNumberFormat="1" applyFont="1" applyFill="1" applyAlignment="1">
      <alignment horizontal="right" vertical="top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F2" xfId="33"/>
    <cellStyle name="F3" xfId="34"/>
    <cellStyle name="F4" xfId="35"/>
    <cellStyle name="F5" xfId="36"/>
    <cellStyle name="F6" xfId="37"/>
    <cellStyle name="F7" xfId="38"/>
    <cellStyle name="F8" xfId="39"/>
    <cellStyle name="xl58" xfId="40"/>
    <cellStyle name="Акцент1" xfId="41"/>
    <cellStyle name="Акцент2" xfId="42"/>
    <cellStyle name="Акцент3" xfId="43"/>
    <cellStyle name="Акцент4" xfId="44"/>
    <cellStyle name="Акцент5" xfId="45"/>
    <cellStyle name="Акцент6" xfId="46"/>
    <cellStyle name="Ввод " xfId="47"/>
    <cellStyle name="Вывод" xfId="48"/>
    <cellStyle name="Вычисление" xfId="49"/>
    <cellStyle name="Hyperlink" xfId="50"/>
    <cellStyle name="Currency" xfId="51"/>
    <cellStyle name="Currency [0]" xfId="52"/>
    <cellStyle name="Заголовок 1" xfId="53"/>
    <cellStyle name="Заголовок 2" xfId="54"/>
    <cellStyle name="Заголовок 3" xfId="55"/>
    <cellStyle name="Заголовок 4" xfId="56"/>
    <cellStyle name="Итог" xfId="57"/>
    <cellStyle name="Контрольная ячейка" xfId="58"/>
    <cellStyle name="Название" xfId="59"/>
    <cellStyle name="Нейтральный" xfId="60"/>
    <cellStyle name="Обычный 6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K306"/>
  <sheetViews>
    <sheetView tabSelected="1" view="pageBreakPreview" zoomScaleSheetLayoutView="100" zoomScalePageLayoutView="0" workbookViewId="0" topLeftCell="A143">
      <selection activeCell="D9" sqref="D9"/>
    </sheetView>
  </sheetViews>
  <sheetFormatPr defaultColWidth="9.33203125" defaultRowHeight="12.75"/>
  <cols>
    <col min="1" max="1" width="67.5" style="25" customWidth="1"/>
    <col min="2" max="2" width="10.16015625" style="91" customWidth="1"/>
    <col min="3" max="3" width="8.16015625" style="24" customWidth="1"/>
    <col min="4" max="4" width="7.66015625" style="24" customWidth="1"/>
    <col min="5" max="5" width="19.16015625" style="24" customWidth="1"/>
    <col min="6" max="6" width="9.83203125" style="92" customWidth="1"/>
    <col min="7" max="7" width="24.33203125" style="92" customWidth="1"/>
    <col min="8" max="8" width="19.66015625" style="86" customWidth="1"/>
    <col min="9" max="9" width="14.83203125" style="24" customWidth="1"/>
    <col min="10" max="16384" width="9.33203125" style="24" customWidth="1"/>
  </cols>
  <sheetData>
    <row r="1" spans="5:9" ht="16.5">
      <c r="E1" s="146" t="s">
        <v>248</v>
      </c>
      <c r="F1" s="146"/>
      <c r="G1" s="146"/>
      <c r="H1" s="146"/>
      <c r="I1" s="146"/>
    </row>
    <row r="2" spans="5:9" ht="15" customHeight="1">
      <c r="E2" s="147" t="s">
        <v>245</v>
      </c>
      <c r="F2" s="147"/>
      <c r="G2" s="147"/>
      <c r="H2" s="147"/>
      <c r="I2" s="147"/>
    </row>
    <row r="3" spans="5:9" ht="16.5">
      <c r="E3" s="154" t="s">
        <v>266</v>
      </c>
      <c r="F3" s="154"/>
      <c r="G3" s="154"/>
      <c r="H3" s="154"/>
      <c r="I3" s="154"/>
    </row>
    <row r="4" spans="5:7" ht="16.5">
      <c r="E4" s="144"/>
      <c r="F4" s="144"/>
      <c r="G4" s="144"/>
    </row>
    <row r="5" spans="1:11" ht="44.25" customHeight="1">
      <c r="A5" s="145" t="s">
        <v>265</v>
      </c>
      <c r="B5" s="145"/>
      <c r="C5" s="145"/>
      <c r="D5" s="145"/>
      <c r="E5" s="145"/>
      <c r="F5" s="145"/>
      <c r="G5" s="145"/>
      <c r="H5" s="145"/>
      <c r="I5" s="145"/>
      <c r="J5" s="132"/>
      <c r="K5" s="132"/>
    </row>
    <row r="6" spans="2:8" ht="16.5">
      <c r="B6" s="26"/>
      <c r="C6" s="26"/>
      <c r="D6" s="26"/>
      <c r="E6" s="26"/>
      <c r="F6" s="26"/>
      <c r="G6" s="101" t="s">
        <v>80</v>
      </c>
      <c r="H6" s="26"/>
    </row>
    <row r="7" spans="1:9" s="31" customFormat="1" ht="51">
      <c r="A7" s="148" t="s">
        <v>3</v>
      </c>
      <c r="B7" s="150" t="s">
        <v>73</v>
      </c>
      <c r="C7" s="152" t="s">
        <v>4</v>
      </c>
      <c r="D7" s="148" t="s">
        <v>20</v>
      </c>
      <c r="E7" s="148" t="s">
        <v>58</v>
      </c>
      <c r="F7" s="148" t="s">
        <v>59</v>
      </c>
      <c r="G7" s="30" t="s">
        <v>21</v>
      </c>
      <c r="H7" s="133" t="s">
        <v>246</v>
      </c>
      <c r="I7" s="134" t="s">
        <v>247</v>
      </c>
    </row>
    <row r="8" spans="1:9" s="31" customFormat="1" ht="16.5">
      <c r="A8" s="149"/>
      <c r="B8" s="151"/>
      <c r="C8" s="153"/>
      <c r="D8" s="149"/>
      <c r="E8" s="149"/>
      <c r="F8" s="149"/>
      <c r="G8" s="32" t="s">
        <v>257</v>
      </c>
      <c r="H8" s="133" t="s">
        <v>257</v>
      </c>
      <c r="I8" s="133" t="s">
        <v>257</v>
      </c>
    </row>
    <row r="9" spans="1:9" s="31" customFormat="1" ht="24.75" customHeight="1">
      <c r="A9" s="27" t="s">
        <v>19</v>
      </c>
      <c r="B9" s="4"/>
      <c r="C9" s="5"/>
      <c r="D9" s="5"/>
      <c r="E9" s="6"/>
      <c r="F9" s="32"/>
      <c r="G9" s="33">
        <f>G10</f>
        <v>39320779.23</v>
      </c>
      <c r="H9" s="33">
        <f>H10</f>
        <v>15160194.98</v>
      </c>
      <c r="I9" s="135">
        <f>H9/G9*100</f>
        <v>38.555174329895905</v>
      </c>
    </row>
    <row r="10" spans="1:9" s="31" customFormat="1" ht="33" customHeight="1">
      <c r="A10" s="102" t="s">
        <v>239</v>
      </c>
      <c r="B10" s="4" t="s">
        <v>78</v>
      </c>
      <c r="C10" s="5"/>
      <c r="D10" s="5"/>
      <c r="E10" s="6"/>
      <c r="F10" s="32"/>
      <c r="G10" s="33">
        <f>G11+G109+G143+G170+G243+G256+G271</f>
        <v>39320779.23</v>
      </c>
      <c r="H10" s="33">
        <f>H11+H109+H143+H170+H243+H256+H271</f>
        <v>15160194.98</v>
      </c>
      <c r="I10" s="135">
        <f aca="true" t="shared" si="0" ref="I10:I74">H10/G10*100</f>
        <v>38.555174329895905</v>
      </c>
    </row>
    <row r="11" spans="1:9" s="26" customFormat="1" ht="20.25" customHeight="1">
      <c r="A11" s="103" t="s">
        <v>6</v>
      </c>
      <c r="B11" s="4" t="s">
        <v>78</v>
      </c>
      <c r="C11" s="8">
        <v>1</v>
      </c>
      <c r="D11" s="8"/>
      <c r="E11" s="8"/>
      <c r="F11" s="34"/>
      <c r="G11" s="35">
        <f>G22+G69+G16+G53+G59+G65</f>
        <v>15126987.790000001</v>
      </c>
      <c r="H11" s="35">
        <f>H22+H69+H16+H53+H59+H65</f>
        <v>8145979.2299999995</v>
      </c>
      <c r="I11" s="135">
        <f t="shared" si="0"/>
        <v>53.8506366441643</v>
      </c>
    </row>
    <row r="12" spans="1:9" s="31" customFormat="1" ht="51" hidden="1">
      <c r="A12" s="104" t="s">
        <v>29</v>
      </c>
      <c r="B12" s="4" t="s">
        <v>78</v>
      </c>
      <c r="C12" s="8">
        <v>1</v>
      </c>
      <c r="D12" s="8">
        <v>2</v>
      </c>
      <c r="E12" s="8"/>
      <c r="F12" s="36"/>
      <c r="G12" s="37">
        <f aca="true" t="shared" si="1" ref="G12:H14">G13</f>
        <v>0</v>
      </c>
      <c r="H12" s="37">
        <f t="shared" si="1"/>
        <v>0</v>
      </c>
      <c r="I12" s="135" t="e">
        <f t="shared" si="0"/>
        <v>#DIV/0!</v>
      </c>
    </row>
    <row r="13" spans="1:9" s="31" customFormat="1" ht="67.5" hidden="1">
      <c r="A13" s="105" t="s">
        <v>30</v>
      </c>
      <c r="B13" s="4" t="s">
        <v>78</v>
      </c>
      <c r="C13" s="9">
        <v>1</v>
      </c>
      <c r="D13" s="9">
        <v>2</v>
      </c>
      <c r="E13" s="10" t="s">
        <v>31</v>
      </c>
      <c r="F13" s="38"/>
      <c r="G13" s="39">
        <f t="shared" si="1"/>
        <v>0</v>
      </c>
      <c r="H13" s="39">
        <f t="shared" si="1"/>
        <v>0</v>
      </c>
      <c r="I13" s="135" t="e">
        <f t="shared" si="0"/>
        <v>#DIV/0!</v>
      </c>
    </row>
    <row r="14" spans="1:9" s="31" customFormat="1" ht="16.5" hidden="1">
      <c r="A14" s="106" t="s">
        <v>22</v>
      </c>
      <c r="B14" s="4" t="s">
        <v>78</v>
      </c>
      <c r="C14" s="9">
        <v>1</v>
      </c>
      <c r="D14" s="9">
        <v>2</v>
      </c>
      <c r="E14" s="10" t="s">
        <v>32</v>
      </c>
      <c r="F14" s="40"/>
      <c r="G14" s="39">
        <f t="shared" si="1"/>
        <v>0</v>
      </c>
      <c r="H14" s="39">
        <f t="shared" si="1"/>
        <v>0</v>
      </c>
      <c r="I14" s="135" t="e">
        <f t="shared" si="0"/>
        <v>#DIV/0!</v>
      </c>
    </row>
    <row r="15" spans="1:9" s="31" customFormat="1" ht="28.5" customHeight="1" hidden="1">
      <c r="A15" s="106" t="s">
        <v>33</v>
      </c>
      <c r="B15" s="4" t="s">
        <v>78</v>
      </c>
      <c r="C15" s="9">
        <v>1</v>
      </c>
      <c r="D15" s="9">
        <v>2</v>
      </c>
      <c r="E15" s="10" t="s">
        <v>32</v>
      </c>
      <c r="F15" s="40">
        <v>500</v>
      </c>
      <c r="G15" s="39"/>
      <c r="H15" s="39"/>
      <c r="I15" s="135" t="e">
        <f t="shared" si="0"/>
        <v>#DIV/0!</v>
      </c>
    </row>
    <row r="16" spans="1:9" s="31" customFormat="1" ht="72.75" customHeight="1">
      <c r="A16" s="104" t="s">
        <v>81</v>
      </c>
      <c r="B16" s="4" t="s">
        <v>78</v>
      </c>
      <c r="C16" s="8">
        <v>1</v>
      </c>
      <c r="D16" s="8">
        <v>3</v>
      </c>
      <c r="E16" s="17"/>
      <c r="F16" s="41"/>
      <c r="G16" s="37">
        <f>G17</f>
        <v>32800</v>
      </c>
      <c r="H16" s="37">
        <f>H17</f>
        <v>0</v>
      </c>
      <c r="I16" s="135">
        <f t="shared" si="0"/>
        <v>0</v>
      </c>
    </row>
    <row r="17" spans="1:9" s="42" customFormat="1" ht="29.25" customHeight="1">
      <c r="A17" s="107" t="s">
        <v>152</v>
      </c>
      <c r="B17" s="4" t="s">
        <v>78</v>
      </c>
      <c r="C17" s="8">
        <v>1</v>
      </c>
      <c r="D17" s="8">
        <v>3</v>
      </c>
      <c r="E17" s="12" t="s">
        <v>189</v>
      </c>
      <c r="F17" s="41"/>
      <c r="G17" s="37">
        <f>G18</f>
        <v>32800</v>
      </c>
      <c r="H17" s="37">
        <f>H18</f>
        <v>0</v>
      </c>
      <c r="I17" s="135">
        <f t="shared" si="0"/>
        <v>0</v>
      </c>
    </row>
    <row r="18" spans="1:9" s="42" customFormat="1" ht="55.5" customHeight="1">
      <c r="A18" s="108" t="s">
        <v>140</v>
      </c>
      <c r="B18" s="4" t="s">
        <v>78</v>
      </c>
      <c r="C18" s="8">
        <v>1</v>
      </c>
      <c r="D18" s="8">
        <v>3</v>
      </c>
      <c r="E18" s="12" t="s">
        <v>190</v>
      </c>
      <c r="F18" s="32"/>
      <c r="G18" s="35">
        <f>G19+G20+G21</f>
        <v>32800</v>
      </c>
      <c r="H18" s="35">
        <f>H19+H20+H21</f>
        <v>0</v>
      </c>
      <c r="I18" s="135">
        <f t="shared" si="0"/>
        <v>0</v>
      </c>
    </row>
    <row r="19" spans="1:9" s="42" customFormat="1" ht="37.5" customHeight="1">
      <c r="A19" s="109" t="s">
        <v>146</v>
      </c>
      <c r="B19" s="4" t="s">
        <v>78</v>
      </c>
      <c r="C19" s="9">
        <v>1</v>
      </c>
      <c r="D19" s="9">
        <v>3</v>
      </c>
      <c r="E19" s="13" t="s">
        <v>190</v>
      </c>
      <c r="F19" s="40">
        <v>200</v>
      </c>
      <c r="G19" s="39">
        <v>32800</v>
      </c>
      <c r="H19" s="39">
        <v>0</v>
      </c>
      <c r="I19" s="135">
        <f t="shared" si="0"/>
        <v>0</v>
      </c>
    </row>
    <row r="20" spans="1:9" s="42" customFormat="1" ht="44.25" customHeight="1" hidden="1">
      <c r="A20" s="110" t="s">
        <v>144</v>
      </c>
      <c r="B20" s="4" t="s">
        <v>78</v>
      </c>
      <c r="C20" s="9">
        <v>1</v>
      </c>
      <c r="D20" s="9">
        <v>3</v>
      </c>
      <c r="E20" s="13" t="s">
        <v>129</v>
      </c>
      <c r="F20" s="40">
        <v>244</v>
      </c>
      <c r="G20" s="39"/>
      <c r="H20" s="39"/>
      <c r="I20" s="135" t="e">
        <f t="shared" si="0"/>
        <v>#DIV/0!</v>
      </c>
    </row>
    <row r="21" spans="1:9" s="42" customFormat="1" ht="31.5" customHeight="1" hidden="1">
      <c r="A21" s="110" t="s">
        <v>120</v>
      </c>
      <c r="B21" s="4" t="s">
        <v>78</v>
      </c>
      <c r="C21" s="9">
        <v>1</v>
      </c>
      <c r="D21" s="9">
        <v>3</v>
      </c>
      <c r="E21" s="10" t="s">
        <v>35</v>
      </c>
      <c r="F21" s="40">
        <v>831</v>
      </c>
      <c r="G21" s="39"/>
      <c r="H21" s="39"/>
      <c r="I21" s="135" t="e">
        <f t="shared" si="0"/>
        <v>#DIV/0!</v>
      </c>
    </row>
    <row r="22" spans="1:9" s="31" customFormat="1" ht="69" customHeight="1">
      <c r="A22" s="104" t="s">
        <v>34</v>
      </c>
      <c r="B22" s="4" t="s">
        <v>78</v>
      </c>
      <c r="C22" s="5">
        <v>1</v>
      </c>
      <c r="D22" s="5">
        <v>4</v>
      </c>
      <c r="E22" s="17"/>
      <c r="F22" s="41"/>
      <c r="G22" s="37">
        <f>G23</f>
        <v>13338029.39</v>
      </c>
      <c r="H22" s="37">
        <f>H23</f>
        <v>6777468.649999999</v>
      </c>
      <c r="I22" s="135">
        <f t="shared" si="0"/>
        <v>50.81311827878645</v>
      </c>
    </row>
    <row r="23" spans="1:9" s="31" customFormat="1" ht="30.75" customHeight="1">
      <c r="A23" s="107" t="s">
        <v>152</v>
      </c>
      <c r="B23" s="4" t="s">
        <v>78</v>
      </c>
      <c r="C23" s="5">
        <v>1</v>
      </c>
      <c r="D23" s="5">
        <v>4</v>
      </c>
      <c r="E23" s="12" t="s">
        <v>189</v>
      </c>
      <c r="F23" s="41"/>
      <c r="G23" s="37">
        <f>G24+G31+G51+G37+G45+G48+G40+G43</f>
        <v>13338029.39</v>
      </c>
      <c r="H23" s="37">
        <f>H24+H31+H51+H37+H45+H48+H40+H43</f>
        <v>6777468.649999999</v>
      </c>
      <c r="I23" s="135">
        <f t="shared" si="0"/>
        <v>50.81311827878645</v>
      </c>
    </row>
    <row r="24" spans="1:9" s="31" customFormat="1" ht="54.75" customHeight="1">
      <c r="A24" s="108" t="s">
        <v>140</v>
      </c>
      <c r="B24" s="4" t="s">
        <v>78</v>
      </c>
      <c r="C24" s="5">
        <v>1</v>
      </c>
      <c r="D24" s="5">
        <v>4</v>
      </c>
      <c r="E24" s="12" t="s">
        <v>190</v>
      </c>
      <c r="F24" s="32"/>
      <c r="G24" s="35">
        <f>G27+G28+G30+G25+G26+G29</f>
        <v>11264040.39</v>
      </c>
      <c r="H24" s="35">
        <f>H27+H28+H30+H25+H26+H29</f>
        <v>5610285.17</v>
      </c>
      <c r="I24" s="135">
        <f t="shared" si="0"/>
        <v>49.80704059780098</v>
      </c>
    </row>
    <row r="25" spans="1:9" s="31" customFormat="1" ht="81.75" customHeight="1">
      <c r="A25" s="111" t="s">
        <v>147</v>
      </c>
      <c r="B25" s="3" t="s">
        <v>78</v>
      </c>
      <c r="C25" s="14">
        <v>1</v>
      </c>
      <c r="D25" s="14">
        <v>4</v>
      </c>
      <c r="E25" s="13" t="s">
        <v>190</v>
      </c>
      <c r="F25" s="40">
        <v>100</v>
      </c>
      <c r="G25" s="39">
        <v>9312568.8</v>
      </c>
      <c r="H25" s="39">
        <v>4616410.15</v>
      </c>
      <c r="I25" s="135">
        <f t="shared" si="0"/>
        <v>49.571823297563185</v>
      </c>
    </row>
    <row r="26" spans="1:9" s="31" customFormat="1" ht="36" customHeight="1">
      <c r="A26" s="109" t="s">
        <v>222</v>
      </c>
      <c r="B26" s="3" t="s">
        <v>78</v>
      </c>
      <c r="C26" s="14">
        <v>1</v>
      </c>
      <c r="D26" s="14">
        <v>4</v>
      </c>
      <c r="E26" s="13" t="s">
        <v>190</v>
      </c>
      <c r="F26" s="40">
        <v>200</v>
      </c>
      <c r="G26" s="39">
        <v>1890434.5</v>
      </c>
      <c r="H26" s="39">
        <v>960933.93</v>
      </c>
      <c r="I26" s="135">
        <f t="shared" si="0"/>
        <v>50.83137924112155</v>
      </c>
    </row>
    <row r="27" spans="1:9" s="31" customFormat="1" ht="33" customHeight="1" hidden="1">
      <c r="A27" s="110" t="s">
        <v>116</v>
      </c>
      <c r="B27" s="3" t="s">
        <v>78</v>
      </c>
      <c r="C27" s="14">
        <v>1</v>
      </c>
      <c r="D27" s="14">
        <v>4</v>
      </c>
      <c r="E27" s="13" t="s">
        <v>129</v>
      </c>
      <c r="F27" s="40">
        <v>242</v>
      </c>
      <c r="G27" s="39"/>
      <c r="H27" s="39"/>
      <c r="I27" s="135" t="e">
        <f t="shared" si="0"/>
        <v>#DIV/0!</v>
      </c>
    </row>
    <row r="28" spans="1:9" s="31" customFormat="1" ht="33.75" hidden="1">
      <c r="A28" s="110" t="s">
        <v>144</v>
      </c>
      <c r="B28" s="3" t="s">
        <v>78</v>
      </c>
      <c r="C28" s="14">
        <v>1</v>
      </c>
      <c r="D28" s="14">
        <v>4</v>
      </c>
      <c r="E28" s="13" t="s">
        <v>129</v>
      </c>
      <c r="F28" s="40">
        <v>244</v>
      </c>
      <c r="G28" s="39"/>
      <c r="H28" s="39"/>
      <c r="I28" s="135" t="e">
        <f t="shared" si="0"/>
        <v>#DIV/0!</v>
      </c>
    </row>
    <row r="29" spans="1:9" s="31" customFormat="1" ht="16.5">
      <c r="A29" s="110" t="s">
        <v>235</v>
      </c>
      <c r="B29" s="3" t="s">
        <v>78</v>
      </c>
      <c r="C29" s="14">
        <v>1</v>
      </c>
      <c r="D29" s="14">
        <v>4</v>
      </c>
      <c r="E29" s="13" t="s">
        <v>190</v>
      </c>
      <c r="F29" s="40">
        <v>300</v>
      </c>
      <c r="G29" s="39">
        <v>19600.2</v>
      </c>
      <c r="H29" s="39">
        <v>19600.2</v>
      </c>
      <c r="I29" s="135"/>
    </row>
    <row r="30" spans="1:9" s="31" customFormat="1" ht="36.75" customHeight="1">
      <c r="A30" s="109" t="s">
        <v>148</v>
      </c>
      <c r="B30" s="3" t="s">
        <v>78</v>
      </c>
      <c r="C30" s="14">
        <v>1</v>
      </c>
      <c r="D30" s="14">
        <v>4</v>
      </c>
      <c r="E30" s="13" t="s">
        <v>190</v>
      </c>
      <c r="F30" s="40">
        <v>800</v>
      </c>
      <c r="G30" s="39">
        <v>41436.89</v>
      </c>
      <c r="H30" s="39">
        <v>13340.89</v>
      </c>
      <c r="I30" s="135">
        <f t="shared" si="0"/>
        <v>32.19568360463346</v>
      </c>
    </row>
    <row r="31" spans="1:9" s="31" customFormat="1" ht="52.5" customHeight="1">
      <c r="A31" s="108" t="s">
        <v>61</v>
      </c>
      <c r="B31" s="4" t="s">
        <v>78</v>
      </c>
      <c r="C31" s="5">
        <v>1</v>
      </c>
      <c r="D31" s="5">
        <v>4</v>
      </c>
      <c r="E31" s="12" t="s">
        <v>191</v>
      </c>
      <c r="F31" s="32"/>
      <c r="G31" s="35">
        <f>G33+G32</f>
        <v>1263500</v>
      </c>
      <c r="H31" s="35">
        <f>H33+H32</f>
        <v>807547.35</v>
      </c>
      <c r="I31" s="135">
        <f t="shared" si="0"/>
        <v>63.913521962801745</v>
      </c>
    </row>
    <row r="32" spans="1:9" s="31" customFormat="1" ht="82.5" customHeight="1">
      <c r="A32" s="111" t="s">
        <v>147</v>
      </c>
      <c r="B32" s="3" t="s">
        <v>78</v>
      </c>
      <c r="C32" s="14">
        <v>1</v>
      </c>
      <c r="D32" s="14">
        <v>4</v>
      </c>
      <c r="E32" s="13" t="s">
        <v>191</v>
      </c>
      <c r="F32" s="40">
        <v>100</v>
      </c>
      <c r="G32" s="39">
        <v>1263500</v>
      </c>
      <c r="H32" s="39">
        <v>807547.35</v>
      </c>
      <c r="I32" s="135">
        <f t="shared" si="0"/>
        <v>63.913521962801745</v>
      </c>
    </row>
    <row r="33" spans="1:9" s="31" customFormat="1" ht="30.75" customHeight="1" hidden="1">
      <c r="A33" s="106" t="s">
        <v>145</v>
      </c>
      <c r="B33" s="3" t="s">
        <v>78</v>
      </c>
      <c r="C33" s="14">
        <v>1</v>
      </c>
      <c r="D33" s="14">
        <v>4</v>
      </c>
      <c r="E33" s="13" t="s">
        <v>130</v>
      </c>
      <c r="F33" s="40">
        <v>122</v>
      </c>
      <c r="G33" s="39"/>
      <c r="H33" s="39"/>
      <c r="I33" s="135" t="e">
        <f t="shared" si="0"/>
        <v>#DIV/0!</v>
      </c>
    </row>
    <row r="34" spans="1:9" s="31" customFormat="1" ht="33.75" hidden="1">
      <c r="A34" s="106" t="s">
        <v>37</v>
      </c>
      <c r="B34" s="4" t="s">
        <v>78</v>
      </c>
      <c r="C34" s="14">
        <v>1</v>
      </c>
      <c r="D34" s="14">
        <v>7</v>
      </c>
      <c r="E34" s="10" t="s">
        <v>36</v>
      </c>
      <c r="F34" s="40"/>
      <c r="G34" s="39">
        <f>G35</f>
        <v>0</v>
      </c>
      <c r="H34" s="39">
        <f>H35</f>
        <v>0</v>
      </c>
      <c r="I34" s="135" t="e">
        <f t="shared" si="0"/>
        <v>#DIV/0!</v>
      </c>
    </row>
    <row r="35" spans="1:9" s="31" customFormat="1" ht="15.75" customHeight="1" hidden="1">
      <c r="A35" s="106" t="s">
        <v>33</v>
      </c>
      <c r="B35" s="4" t="s">
        <v>78</v>
      </c>
      <c r="C35" s="14">
        <v>1</v>
      </c>
      <c r="D35" s="14">
        <v>7</v>
      </c>
      <c r="E35" s="10" t="s">
        <v>36</v>
      </c>
      <c r="F35" s="40">
        <v>500</v>
      </c>
      <c r="G35" s="39"/>
      <c r="H35" s="39"/>
      <c r="I35" s="135" t="e">
        <f t="shared" si="0"/>
        <v>#DIV/0!</v>
      </c>
    </row>
    <row r="36" spans="1:9" s="31" customFormat="1" ht="15.75" customHeight="1" hidden="1">
      <c r="A36" s="112" t="s">
        <v>5</v>
      </c>
      <c r="B36" s="21" t="s">
        <v>78</v>
      </c>
      <c r="C36" s="15">
        <v>1</v>
      </c>
      <c r="D36" s="15">
        <v>4</v>
      </c>
      <c r="E36" s="16">
        <v>5210000</v>
      </c>
      <c r="F36" s="47"/>
      <c r="G36" s="48">
        <f>G51</f>
        <v>9197</v>
      </c>
      <c r="H36" s="48">
        <f>H51</f>
        <v>2299.25</v>
      </c>
      <c r="I36" s="135">
        <f t="shared" si="0"/>
        <v>25</v>
      </c>
    </row>
    <row r="37" spans="1:9" s="31" customFormat="1" ht="117" customHeight="1" hidden="1">
      <c r="A37" s="113" t="s">
        <v>184</v>
      </c>
      <c r="B37" s="4" t="s">
        <v>78</v>
      </c>
      <c r="C37" s="5">
        <v>1</v>
      </c>
      <c r="D37" s="5">
        <v>4</v>
      </c>
      <c r="E37" s="12" t="s">
        <v>170</v>
      </c>
      <c r="F37" s="32"/>
      <c r="G37" s="35">
        <f>G38+G39</f>
        <v>0</v>
      </c>
      <c r="H37" s="35">
        <f>H38+H39</f>
        <v>0</v>
      </c>
      <c r="I37" s="135" t="e">
        <f t="shared" si="0"/>
        <v>#DIV/0!</v>
      </c>
    </row>
    <row r="38" spans="1:9" s="31" customFormat="1" ht="64.5" customHeight="1" hidden="1">
      <c r="A38" s="111" t="s">
        <v>147</v>
      </c>
      <c r="B38" s="3" t="s">
        <v>78</v>
      </c>
      <c r="C38" s="14">
        <v>1</v>
      </c>
      <c r="D38" s="14">
        <v>4</v>
      </c>
      <c r="E38" s="13" t="s">
        <v>170</v>
      </c>
      <c r="F38" s="40">
        <v>100</v>
      </c>
      <c r="G38" s="39"/>
      <c r="H38" s="39"/>
      <c r="I38" s="135" t="e">
        <f t="shared" si="0"/>
        <v>#DIV/0!</v>
      </c>
    </row>
    <row r="39" spans="1:9" s="31" customFormat="1" ht="36" customHeight="1" hidden="1">
      <c r="A39" s="109" t="s">
        <v>146</v>
      </c>
      <c r="B39" s="3" t="s">
        <v>78</v>
      </c>
      <c r="C39" s="14">
        <v>1</v>
      </c>
      <c r="D39" s="14">
        <v>4</v>
      </c>
      <c r="E39" s="13" t="s">
        <v>170</v>
      </c>
      <c r="F39" s="40">
        <v>200</v>
      </c>
      <c r="G39" s="39"/>
      <c r="H39" s="39"/>
      <c r="I39" s="135" t="e">
        <f t="shared" si="0"/>
        <v>#DIV/0!</v>
      </c>
    </row>
    <row r="40" spans="1:9" s="31" customFormat="1" ht="48.75" customHeight="1">
      <c r="A40" s="108" t="s">
        <v>181</v>
      </c>
      <c r="B40" s="4" t="s">
        <v>78</v>
      </c>
      <c r="C40" s="5">
        <v>1</v>
      </c>
      <c r="D40" s="5">
        <v>4</v>
      </c>
      <c r="E40" s="12" t="s">
        <v>208</v>
      </c>
      <c r="F40" s="32"/>
      <c r="G40" s="49">
        <f>G41+G42</f>
        <v>674200</v>
      </c>
      <c r="H40" s="49">
        <f>H41+H42</f>
        <v>307236.88</v>
      </c>
      <c r="I40" s="135">
        <f t="shared" si="0"/>
        <v>45.570584396321564</v>
      </c>
    </row>
    <row r="41" spans="1:9" s="31" customFormat="1" ht="87.75" customHeight="1">
      <c r="A41" s="111" t="s">
        <v>147</v>
      </c>
      <c r="B41" s="3" t="s">
        <v>78</v>
      </c>
      <c r="C41" s="14">
        <v>1</v>
      </c>
      <c r="D41" s="14">
        <v>4</v>
      </c>
      <c r="E41" s="13" t="s">
        <v>208</v>
      </c>
      <c r="F41" s="40">
        <v>100</v>
      </c>
      <c r="G41" s="50">
        <v>666130</v>
      </c>
      <c r="H41" s="50">
        <v>307236.88</v>
      </c>
      <c r="I41" s="135">
        <f t="shared" si="0"/>
        <v>46.12266074189723</v>
      </c>
    </row>
    <row r="42" spans="1:9" s="31" customFormat="1" ht="45" customHeight="1">
      <c r="A42" s="109" t="s">
        <v>222</v>
      </c>
      <c r="B42" s="3" t="s">
        <v>78</v>
      </c>
      <c r="C42" s="14">
        <v>1</v>
      </c>
      <c r="D42" s="14">
        <v>4</v>
      </c>
      <c r="E42" s="13" t="s">
        <v>208</v>
      </c>
      <c r="F42" s="40">
        <v>200</v>
      </c>
      <c r="G42" s="39">
        <v>8070</v>
      </c>
      <c r="H42" s="39">
        <v>0</v>
      </c>
      <c r="I42" s="135">
        <f t="shared" si="0"/>
        <v>0</v>
      </c>
    </row>
    <row r="43" spans="1:9" s="51" customFormat="1" ht="71.25" customHeight="1">
      <c r="A43" s="113" t="s">
        <v>180</v>
      </c>
      <c r="B43" s="4" t="s">
        <v>78</v>
      </c>
      <c r="C43" s="5">
        <v>1</v>
      </c>
      <c r="D43" s="5">
        <v>4</v>
      </c>
      <c r="E43" s="12" t="s">
        <v>198</v>
      </c>
      <c r="F43" s="32"/>
      <c r="G43" s="35">
        <f>G44</f>
        <v>100200</v>
      </c>
      <c r="H43" s="35">
        <f>H44</f>
        <v>50100</v>
      </c>
      <c r="I43" s="135">
        <f t="shared" si="0"/>
        <v>50</v>
      </c>
    </row>
    <row r="44" spans="1:9" s="51" customFormat="1" ht="90" customHeight="1">
      <c r="A44" s="111" t="s">
        <v>147</v>
      </c>
      <c r="B44" s="3" t="s">
        <v>78</v>
      </c>
      <c r="C44" s="14">
        <v>1</v>
      </c>
      <c r="D44" s="14">
        <v>4</v>
      </c>
      <c r="E44" s="13" t="s">
        <v>198</v>
      </c>
      <c r="F44" s="40">
        <v>100</v>
      </c>
      <c r="G44" s="39">
        <v>100200</v>
      </c>
      <c r="H44" s="39">
        <v>50100</v>
      </c>
      <c r="I44" s="135">
        <f t="shared" si="0"/>
        <v>50</v>
      </c>
    </row>
    <row r="45" spans="1:9" s="31" customFormat="1" ht="145.5" customHeight="1">
      <c r="A45" s="114" t="s">
        <v>237</v>
      </c>
      <c r="B45" s="4" t="s">
        <v>78</v>
      </c>
      <c r="C45" s="5">
        <v>1</v>
      </c>
      <c r="D45" s="5">
        <v>4</v>
      </c>
      <c r="E45" s="4" t="s">
        <v>192</v>
      </c>
      <c r="F45" s="41"/>
      <c r="G45" s="37">
        <f>G46+G47</f>
        <v>26892</v>
      </c>
      <c r="H45" s="37">
        <f>H46+H47</f>
        <v>0</v>
      </c>
      <c r="I45" s="135">
        <f t="shared" si="0"/>
        <v>0</v>
      </c>
    </row>
    <row r="46" spans="1:9" s="31" customFormat="1" ht="81.75" customHeight="1">
      <c r="A46" s="111" t="s">
        <v>147</v>
      </c>
      <c r="B46" s="3" t="s">
        <v>78</v>
      </c>
      <c r="C46" s="14">
        <v>1</v>
      </c>
      <c r="D46" s="14">
        <v>4</v>
      </c>
      <c r="E46" s="3" t="s">
        <v>192</v>
      </c>
      <c r="F46" s="40">
        <v>100</v>
      </c>
      <c r="G46" s="39">
        <v>25892</v>
      </c>
      <c r="H46" s="39">
        <v>0</v>
      </c>
      <c r="I46" s="135">
        <f t="shared" si="0"/>
        <v>0</v>
      </c>
    </row>
    <row r="47" spans="1:9" s="31" customFormat="1" ht="39.75" customHeight="1">
      <c r="A47" s="109" t="s">
        <v>146</v>
      </c>
      <c r="B47" s="3" t="s">
        <v>78</v>
      </c>
      <c r="C47" s="14">
        <v>1</v>
      </c>
      <c r="D47" s="14">
        <v>4</v>
      </c>
      <c r="E47" s="3" t="s">
        <v>192</v>
      </c>
      <c r="F47" s="40">
        <v>200</v>
      </c>
      <c r="G47" s="39">
        <v>1000</v>
      </c>
      <c r="H47" s="39">
        <v>0</v>
      </c>
      <c r="I47" s="135">
        <f t="shared" si="0"/>
        <v>0</v>
      </c>
    </row>
    <row r="48" spans="1:9" s="31" customFormat="1" ht="153" customHeight="1" hidden="1">
      <c r="A48" s="115" t="s">
        <v>185</v>
      </c>
      <c r="B48" s="4" t="s">
        <v>78</v>
      </c>
      <c r="C48" s="5">
        <v>1</v>
      </c>
      <c r="D48" s="5">
        <v>4</v>
      </c>
      <c r="E48" s="4" t="s">
        <v>193</v>
      </c>
      <c r="F48" s="41"/>
      <c r="G48" s="37">
        <f>G49+G50</f>
        <v>0</v>
      </c>
      <c r="H48" s="37">
        <f>H49+H50</f>
        <v>0</v>
      </c>
      <c r="I48" s="135" t="e">
        <f t="shared" si="0"/>
        <v>#DIV/0!</v>
      </c>
    </row>
    <row r="49" spans="1:9" s="31" customFormat="1" ht="84.75" customHeight="1" hidden="1">
      <c r="A49" s="111" t="s">
        <v>147</v>
      </c>
      <c r="B49" s="3" t="s">
        <v>78</v>
      </c>
      <c r="C49" s="14">
        <v>1</v>
      </c>
      <c r="D49" s="14">
        <v>4</v>
      </c>
      <c r="E49" s="3" t="s">
        <v>193</v>
      </c>
      <c r="F49" s="40">
        <v>100</v>
      </c>
      <c r="G49" s="39">
        <v>0</v>
      </c>
      <c r="H49" s="39">
        <v>0</v>
      </c>
      <c r="I49" s="135" t="e">
        <f t="shared" si="0"/>
        <v>#DIV/0!</v>
      </c>
    </row>
    <row r="50" spans="1:9" s="31" customFormat="1" ht="36" customHeight="1" hidden="1">
      <c r="A50" s="109" t="s">
        <v>146</v>
      </c>
      <c r="B50" s="3" t="s">
        <v>78</v>
      </c>
      <c r="C50" s="14">
        <v>1</v>
      </c>
      <c r="D50" s="14">
        <v>4</v>
      </c>
      <c r="E50" s="3" t="s">
        <v>193</v>
      </c>
      <c r="F50" s="40">
        <v>200</v>
      </c>
      <c r="G50" s="39"/>
      <c r="H50" s="39"/>
      <c r="I50" s="135" t="e">
        <f t="shared" si="0"/>
        <v>#DIV/0!</v>
      </c>
    </row>
    <row r="51" spans="1:9" s="31" customFormat="1" ht="66" customHeight="1">
      <c r="A51" s="116" t="s">
        <v>153</v>
      </c>
      <c r="B51" s="4" t="s">
        <v>78</v>
      </c>
      <c r="C51" s="5">
        <v>1</v>
      </c>
      <c r="D51" s="5">
        <v>4</v>
      </c>
      <c r="E51" s="17" t="s">
        <v>194</v>
      </c>
      <c r="F51" s="41"/>
      <c r="G51" s="37">
        <f>G52</f>
        <v>9197</v>
      </c>
      <c r="H51" s="37">
        <f>H52</f>
        <v>2299.25</v>
      </c>
      <c r="I51" s="135">
        <f t="shared" si="0"/>
        <v>25</v>
      </c>
    </row>
    <row r="52" spans="1:9" s="31" customFormat="1" ht="21" customHeight="1">
      <c r="A52" s="111" t="s">
        <v>5</v>
      </c>
      <c r="B52" s="3" t="s">
        <v>78</v>
      </c>
      <c r="C52" s="14">
        <v>1</v>
      </c>
      <c r="D52" s="14">
        <v>4</v>
      </c>
      <c r="E52" s="10" t="s">
        <v>194</v>
      </c>
      <c r="F52" s="40">
        <v>500</v>
      </c>
      <c r="G52" s="39">
        <v>9197</v>
      </c>
      <c r="H52" s="39">
        <v>2299.25</v>
      </c>
      <c r="I52" s="135">
        <f t="shared" si="0"/>
        <v>25</v>
      </c>
    </row>
    <row r="53" spans="1:9" s="31" customFormat="1" ht="66.75" customHeight="1">
      <c r="A53" s="116" t="s">
        <v>94</v>
      </c>
      <c r="B53" s="4" t="s">
        <v>78</v>
      </c>
      <c r="C53" s="4" t="s">
        <v>92</v>
      </c>
      <c r="D53" s="4" t="s">
        <v>93</v>
      </c>
      <c r="E53" s="4"/>
      <c r="F53" s="53"/>
      <c r="G53" s="33">
        <f>G54</f>
        <v>56919</v>
      </c>
      <c r="H53" s="33">
        <f>H54</f>
        <v>16963.25</v>
      </c>
      <c r="I53" s="135">
        <f t="shared" si="0"/>
        <v>29.8024385530315</v>
      </c>
    </row>
    <row r="54" spans="1:9" s="31" customFormat="1" ht="26.25" customHeight="1">
      <c r="A54" s="107" t="s">
        <v>152</v>
      </c>
      <c r="B54" s="4" t="s">
        <v>78</v>
      </c>
      <c r="C54" s="5">
        <v>1</v>
      </c>
      <c r="D54" s="5">
        <v>6</v>
      </c>
      <c r="E54" s="12" t="s">
        <v>189</v>
      </c>
      <c r="F54" s="54"/>
      <c r="G54" s="55">
        <f>G55+G57</f>
        <v>56919</v>
      </c>
      <c r="H54" s="55">
        <f>H55+H57</f>
        <v>16963.25</v>
      </c>
      <c r="I54" s="135">
        <f t="shared" si="0"/>
        <v>29.8024385530315</v>
      </c>
    </row>
    <row r="55" spans="1:9" s="31" customFormat="1" ht="72.75" customHeight="1">
      <c r="A55" s="116" t="s">
        <v>154</v>
      </c>
      <c r="B55" s="4" t="s">
        <v>78</v>
      </c>
      <c r="C55" s="4" t="s">
        <v>92</v>
      </c>
      <c r="D55" s="4" t="s">
        <v>93</v>
      </c>
      <c r="E55" s="4" t="s">
        <v>195</v>
      </c>
      <c r="F55" s="53"/>
      <c r="G55" s="33">
        <f>G56</f>
        <v>45985</v>
      </c>
      <c r="H55" s="33">
        <f>H56</f>
        <v>11496.25</v>
      </c>
      <c r="I55" s="135">
        <f t="shared" si="0"/>
        <v>25</v>
      </c>
    </row>
    <row r="56" spans="1:9" s="31" customFormat="1" ht="22.5" customHeight="1">
      <c r="A56" s="111" t="s">
        <v>5</v>
      </c>
      <c r="B56" s="3" t="s">
        <v>78</v>
      </c>
      <c r="C56" s="3" t="s">
        <v>92</v>
      </c>
      <c r="D56" s="3" t="s">
        <v>93</v>
      </c>
      <c r="E56" s="3" t="s">
        <v>195</v>
      </c>
      <c r="F56" s="40">
        <v>500</v>
      </c>
      <c r="G56" s="55">
        <v>45985</v>
      </c>
      <c r="H56" s="55">
        <v>11496.25</v>
      </c>
      <c r="I56" s="135">
        <f t="shared" si="0"/>
        <v>25</v>
      </c>
    </row>
    <row r="57" spans="1:9" s="31" customFormat="1" ht="68.25" customHeight="1">
      <c r="A57" s="113" t="s">
        <v>155</v>
      </c>
      <c r="B57" s="4" t="s">
        <v>78</v>
      </c>
      <c r="C57" s="4" t="s">
        <v>92</v>
      </c>
      <c r="D57" s="4" t="s">
        <v>93</v>
      </c>
      <c r="E57" s="4" t="s">
        <v>196</v>
      </c>
      <c r="F57" s="53"/>
      <c r="G57" s="33">
        <f>G58</f>
        <v>10934</v>
      </c>
      <c r="H57" s="33">
        <f>H58</f>
        <v>5467</v>
      </c>
      <c r="I57" s="135">
        <f t="shared" si="0"/>
        <v>50</v>
      </c>
    </row>
    <row r="58" spans="1:9" s="31" customFormat="1" ht="24" customHeight="1">
      <c r="A58" s="111" t="s">
        <v>5</v>
      </c>
      <c r="B58" s="3" t="s">
        <v>78</v>
      </c>
      <c r="C58" s="3" t="s">
        <v>92</v>
      </c>
      <c r="D58" s="3" t="s">
        <v>93</v>
      </c>
      <c r="E58" s="3" t="s">
        <v>196</v>
      </c>
      <c r="F58" s="40">
        <v>500</v>
      </c>
      <c r="G58" s="55">
        <v>10934</v>
      </c>
      <c r="H58" s="55">
        <v>5467</v>
      </c>
      <c r="I58" s="135">
        <f t="shared" si="0"/>
        <v>50</v>
      </c>
    </row>
    <row r="59" spans="1:9" s="98" customFormat="1" ht="0.75" customHeight="1">
      <c r="A59" s="104" t="s">
        <v>95</v>
      </c>
      <c r="B59" s="94" t="s">
        <v>78</v>
      </c>
      <c r="C59" s="94" t="s">
        <v>92</v>
      </c>
      <c r="D59" s="94" t="s">
        <v>97</v>
      </c>
      <c r="E59" s="95"/>
      <c r="F59" s="96"/>
      <c r="G59" s="97">
        <f aca="true" t="shared" si="2" ref="G59:H61">G60</f>
        <v>0</v>
      </c>
      <c r="H59" s="97">
        <f t="shared" si="2"/>
        <v>0</v>
      </c>
      <c r="I59" s="135" t="e">
        <f t="shared" si="0"/>
        <v>#DIV/0!</v>
      </c>
    </row>
    <row r="60" spans="1:9" s="98" customFormat="1" ht="22.5" customHeight="1" hidden="1">
      <c r="A60" s="117" t="s">
        <v>152</v>
      </c>
      <c r="B60" s="95" t="s">
        <v>78</v>
      </c>
      <c r="C60" s="95" t="s">
        <v>92</v>
      </c>
      <c r="D60" s="95" t="s">
        <v>97</v>
      </c>
      <c r="E60" s="99" t="s">
        <v>189</v>
      </c>
      <c r="F60" s="96"/>
      <c r="G60" s="100">
        <f t="shared" si="2"/>
        <v>0</v>
      </c>
      <c r="H60" s="100">
        <f t="shared" si="2"/>
        <v>0</v>
      </c>
      <c r="I60" s="135" t="e">
        <f t="shared" si="0"/>
        <v>#DIV/0!</v>
      </c>
    </row>
    <row r="61" spans="1:9" s="98" customFormat="1" ht="36.75" customHeight="1" hidden="1">
      <c r="A61" s="106" t="s">
        <v>96</v>
      </c>
      <c r="B61" s="95" t="s">
        <v>78</v>
      </c>
      <c r="C61" s="95" t="s">
        <v>92</v>
      </c>
      <c r="D61" s="95" t="s">
        <v>97</v>
      </c>
      <c r="E61" s="95" t="s">
        <v>217</v>
      </c>
      <c r="F61" s="96"/>
      <c r="G61" s="100">
        <f t="shared" si="2"/>
        <v>0</v>
      </c>
      <c r="H61" s="100">
        <f t="shared" si="2"/>
        <v>0</v>
      </c>
      <c r="I61" s="135" t="e">
        <f t="shared" si="0"/>
        <v>#DIV/0!</v>
      </c>
    </row>
    <row r="62" spans="1:9" s="98" customFormat="1" ht="34.5" customHeight="1" hidden="1">
      <c r="A62" s="109" t="s">
        <v>146</v>
      </c>
      <c r="B62" s="95" t="s">
        <v>78</v>
      </c>
      <c r="C62" s="95" t="s">
        <v>92</v>
      </c>
      <c r="D62" s="95" t="s">
        <v>97</v>
      </c>
      <c r="E62" s="95" t="s">
        <v>217</v>
      </c>
      <c r="F62" s="96" t="s">
        <v>218</v>
      </c>
      <c r="G62" s="100">
        <v>0</v>
      </c>
      <c r="H62" s="100">
        <v>0</v>
      </c>
      <c r="I62" s="135" t="e">
        <f t="shared" si="0"/>
        <v>#DIV/0!</v>
      </c>
    </row>
    <row r="63" spans="1:9" s="31" customFormat="1" ht="68.25" customHeight="1" hidden="1">
      <c r="A63" s="113" t="s">
        <v>155</v>
      </c>
      <c r="B63" s="4" t="s">
        <v>78</v>
      </c>
      <c r="C63" s="4" t="s">
        <v>92</v>
      </c>
      <c r="D63" s="4" t="s">
        <v>93</v>
      </c>
      <c r="E63" s="4" t="s">
        <v>196</v>
      </c>
      <c r="F63" s="53"/>
      <c r="G63" s="33">
        <f>G64</f>
        <v>0</v>
      </c>
      <c r="H63" s="33">
        <f>H64</f>
        <v>0</v>
      </c>
      <c r="I63" s="135" t="e">
        <f t="shared" si="0"/>
        <v>#DIV/0!</v>
      </c>
    </row>
    <row r="64" spans="1:9" s="31" customFormat="1" ht="24" customHeight="1" hidden="1">
      <c r="A64" s="111" t="s">
        <v>5</v>
      </c>
      <c r="B64" s="3" t="s">
        <v>78</v>
      </c>
      <c r="C64" s="3" t="s">
        <v>92</v>
      </c>
      <c r="D64" s="3" t="s">
        <v>93</v>
      </c>
      <c r="E64" s="3" t="s">
        <v>196</v>
      </c>
      <c r="F64" s="40">
        <v>500</v>
      </c>
      <c r="G64" s="55"/>
      <c r="H64" s="55"/>
      <c r="I64" s="135" t="e">
        <f t="shared" si="0"/>
        <v>#DIV/0!</v>
      </c>
    </row>
    <row r="65" spans="1:9" s="31" customFormat="1" ht="23.25" customHeight="1">
      <c r="A65" s="116" t="s">
        <v>7</v>
      </c>
      <c r="B65" s="1" t="s">
        <v>78</v>
      </c>
      <c r="C65" s="131">
        <v>1</v>
      </c>
      <c r="D65" s="131">
        <v>11</v>
      </c>
      <c r="E65" s="130"/>
      <c r="F65" s="41"/>
      <c r="G65" s="37">
        <f aca="true" t="shared" si="3" ref="G65:H67">G66</f>
        <v>50000</v>
      </c>
      <c r="H65" s="37">
        <f t="shared" si="3"/>
        <v>0</v>
      </c>
      <c r="I65" s="135">
        <f t="shared" si="0"/>
        <v>0</v>
      </c>
    </row>
    <row r="66" spans="1:9" s="31" customFormat="1" ht="23.25" customHeight="1">
      <c r="A66" s="107" t="s">
        <v>152</v>
      </c>
      <c r="B66" s="4" t="s">
        <v>78</v>
      </c>
      <c r="C66" s="5">
        <v>1</v>
      </c>
      <c r="D66" s="5">
        <v>11</v>
      </c>
      <c r="E66" s="12" t="s">
        <v>189</v>
      </c>
      <c r="F66" s="56"/>
      <c r="G66" s="57">
        <f t="shared" si="3"/>
        <v>50000</v>
      </c>
      <c r="H66" s="57">
        <f t="shared" si="3"/>
        <v>0</v>
      </c>
      <c r="I66" s="135">
        <f t="shared" si="0"/>
        <v>0</v>
      </c>
    </row>
    <row r="67" spans="1:9" s="31" customFormat="1" ht="48" customHeight="1">
      <c r="A67" s="118" t="s">
        <v>179</v>
      </c>
      <c r="B67" s="3" t="s">
        <v>78</v>
      </c>
      <c r="C67" s="14">
        <v>1</v>
      </c>
      <c r="D67" s="14">
        <v>11</v>
      </c>
      <c r="E67" s="10" t="s">
        <v>223</v>
      </c>
      <c r="F67" s="56"/>
      <c r="G67" s="57">
        <f t="shared" si="3"/>
        <v>50000</v>
      </c>
      <c r="H67" s="57">
        <f t="shared" si="3"/>
        <v>0</v>
      </c>
      <c r="I67" s="135">
        <f t="shared" si="0"/>
        <v>0</v>
      </c>
    </row>
    <row r="68" spans="1:9" s="31" customFormat="1" ht="24" customHeight="1">
      <c r="A68" s="109" t="s">
        <v>148</v>
      </c>
      <c r="B68" s="3" t="s">
        <v>78</v>
      </c>
      <c r="C68" s="14">
        <v>1</v>
      </c>
      <c r="D68" s="14">
        <v>11</v>
      </c>
      <c r="E68" s="10" t="s">
        <v>223</v>
      </c>
      <c r="F68" s="56">
        <v>800</v>
      </c>
      <c r="G68" s="57">
        <v>50000</v>
      </c>
      <c r="H68" s="57">
        <v>0</v>
      </c>
      <c r="I68" s="135">
        <f t="shared" si="0"/>
        <v>0</v>
      </c>
    </row>
    <row r="69" spans="1:9" s="22" customFormat="1" ht="24" customHeight="1">
      <c r="A69" s="116" t="s">
        <v>10</v>
      </c>
      <c r="B69" s="4" t="s">
        <v>78</v>
      </c>
      <c r="C69" s="5">
        <v>1</v>
      </c>
      <c r="D69" s="5">
        <v>13</v>
      </c>
      <c r="E69" s="17"/>
      <c r="F69" s="41"/>
      <c r="G69" s="37">
        <f>G70</f>
        <v>1649239.4</v>
      </c>
      <c r="H69" s="37">
        <f>H70</f>
        <v>1351547.3299999998</v>
      </c>
      <c r="I69" s="135">
        <f t="shared" si="0"/>
        <v>81.94973573878964</v>
      </c>
    </row>
    <row r="70" spans="1:9" s="31" customFormat="1" ht="25.5" customHeight="1">
      <c r="A70" s="107" t="s">
        <v>152</v>
      </c>
      <c r="B70" s="4" t="s">
        <v>78</v>
      </c>
      <c r="C70" s="5">
        <v>1</v>
      </c>
      <c r="D70" s="5">
        <v>13</v>
      </c>
      <c r="E70" s="12" t="s">
        <v>189</v>
      </c>
      <c r="F70" s="41"/>
      <c r="G70" s="37">
        <f>G72+G77</f>
        <v>1649239.4</v>
      </c>
      <c r="H70" s="37">
        <f>H72+H77</f>
        <v>1351547.3299999998</v>
      </c>
      <c r="I70" s="135">
        <f t="shared" si="0"/>
        <v>81.94973573878964</v>
      </c>
    </row>
    <row r="71" spans="1:9" s="31" customFormat="1" ht="21" customHeight="1" hidden="1">
      <c r="A71" s="108" t="s">
        <v>139</v>
      </c>
      <c r="B71" s="4" t="s">
        <v>78</v>
      </c>
      <c r="C71" s="5">
        <v>1</v>
      </c>
      <c r="D71" s="5">
        <v>13</v>
      </c>
      <c r="E71" s="12" t="s">
        <v>131</v>
      </c>
      <c r="F71" s="41"/>
      <c r="G71" s="37">
        <f>G72</f>
        <v>24000</v>
      </c>
      <c r="H71" s="37">
        <f>H72</f>
        <v>0</v>
      </c>
      <c r="I71" s="135">
        <f t="shared" si="0"/>
        <v>0</v>
      </c>
    </row>
    <row r="72" spans="1:9" s="31" customFormat="1" ht="58.5" customHeight="1">
      <c r="A72" s="108" t="s">
        <v>141</v>
      </c>
      <c r="B72" s="4" t="s">
        <v>78</v>
      </c>
      <c r="C72" s="5">
        <v>1</v>
      </c>
      <c r="D72" s="5">
        <v>13</v>
      </c>
      <c r="E72" s="12" t="s">
        <v>224</v>
      </c>
      <c r="F72" s="32"/>
      <c r="G72" s="35">
        <f>G73+G74</f>
        <v>24000</v>
      </c>
      <c r="H72" s="35">
        <f>H73+H74</f>
        <v>0</v>
      </c>
      <c r="I72" s="135">
        <f t="shared" si="0"/>
        <v>0</v>
      </c>
    </row>
    <row r="73" spans="1:9" s="31" customFormat="1" ht="32.25" customHeight="1">
      <c r="A73" s="109" t="s">
        <v>146</v>
      </c>
      <c r="B73" s="3" t="s">
        <v>78</v>
      </c>
      <c r="C73" s="14">
        <v>1</v>
      </c>
      <c r="D73" s="14">
        <v>13</v>
      </c>
      <c r="E73" s="13" t="s">
        <v>224</v>
      </c>
      <c r="F73" s="40">
        <v>200</v>
      </c>
      <c r="G73" s="39">
        <v>24000</v>
      </c>
      <c r="H73" s="39">
        <v>0</v>
      </c>
      <c r="I73" s="135">
        <f t="shared" si="0"/>
        <v>0</v>
      </c>
    </row>
    <row r="74" spans="1:9" s="31" customFormat="1" ht="1.5" customHeight="1" hidden="1">
      <c r="A74" s="109" t="s">
        <v>148</v>
      </c>
      <c r="B74" s="3" t="s">
        <v>78</v>
      </c>
      <c r="C74" s="14">
        <v>1</v>
      </c>
      <c r="D74" s="14">
        <v>13</v>
      </c>
      <c r="E74" s="13" t="s">
        <v>132</v>
      </c>
      <c r="F74" s="40">
        <v>800</v>
      </c>
      <c r="G74" s="39"/>
      <c r="H74" s="39"/>
      <c r="I74" s="135" t="e">
        <f t="shared" si="0"/>
        <v>#DIV/0!</v>
      </c>
    </row>
    <row r="75" spans="1:9" s="31" customFormat="1" ht="0.75" customHeight="1" hidden="1">
      <c r="A75" s="113" t="s">
        <v>161</v>
      </c>
      <c r="B75" s="4" t="s">
        <v>78</v>
      </c>
      <c r="C75" s="5">
        <v>1</v>
      </c>
      <c r="D75" s="5">
        <v>13</v>
      </c>
      <c r="E75" s="12" t="s">
        <v>160</v>
      </c>
      <c r="F75" s="40"/>
      <c r="G75" s="37">
        <f>G76</f>
        <v>0</v>
      </c>
      <c r="H75" s="37">
        <f>H76</f>
        <v>0</v>
      </c>
      <c r="I75" s="135" t="e">
        <f aca="true" t="shared" si="4" ref="I75:I148">H75/G75*100</f>
        <v>#DIV/0!</v>
      </c>
    </row>
    <row r="76" spans="1:9" s="31" customFormat="1" ht="31.5" customHeight="1" hidden="1">
      <c r="A76" s="109" t="s">
        <v>146</v>
      </c>
      <c r="B76" s="3" t="s">
        <v>78</v>
      </c>
      <c r="C76" s="14">
        <v>1</v>
      </c>
      <c r="D76" s="14">
        <v>13</v>
      </c>
      <c r="E76" s="13" t="s">
        <v>160</v>
      </c>
      <c r="F76" s="40">
        <v>200</v>
      </c>
      <c r="G76" s="39"/>
      <c r="H76" s="39"/>
      <c r="I76" s="135" t="e">
        <f t="shared" si="4"/>
        <v>#DIV/0!</v>
      </c>
    </row>
    <row r="77" spans="1:9" s="51" customFormat="1" ht="33" customHeight="1">
      <c r="A77" s="108" t="s">
        <v>85</v>
      </c>
      <c r="B77" s="4" t="s">
        <v>78</v>
      </c>
      <c r="C77" s="5">
        <v>1</v>
      </c>
      <c r="D77" s="5">
        <v>13</v>
      </c>
      <c r="E77" s="12" t="s">
        <v>197</v>
      </c>
      <c r="F77" s="41"/>
      <c r="G77" s="37">
        <f>G80+G79</f>
        <v>1625239.4</v>
      </c>
      <c r="H77" s="37">
        <f>H80+H79</f>
        <v>1351547.3299999998</v>
      </c>
      <c r="I77" s="135">
        <f t="shared" si="4"/>
        <v>83.15989201344736</v>
      </c>
    </row>
    <row r="78" spans="1:9" s="51" customFormat="1" ht="0.75" customHeight="1" hidden="1">
      <c r="A78" s="118" t="s">
        <v>85</v>
      </c>
      <c r="B78" s="3" t="s">
        <v>78</v>
      </c>
      <c r="C78" s="14">
        <v>1</v>
      </c>
      <c r="D78" s="14">
        <v>13</v>
      </c>
      <c r="E78" s="13" t="s">
        <v>133</v>
      </c>
      <c r="F78" s="40"/>
      <c r="G78" s="39"/>
      <c r="H78" s="39"/>
      <c r="I78" s="135" t="e">
        <f t="shared" si="4"/>
        <v>#DIV/0!</v>
      </c>
    </row>
    <row r="79" spans="1:9" s="51" customFormat="1" ht="33" customHeight="1">
      <c r="A79" s="109" t="s">
        <v>146</v>
      </c>
      <c r="B79" s="3" t="s">
        <v>78</v>
      </c>
      <c r="C79" s="14">
        <v>1</v>
      </c>
      <c r="D79" s="14">
        <v>13</v>
      </c>
      <c r="E79" s="13" t="s">
        <v>197</v>
      </c>
      <c r="F79" s="56">
        <v>200</v>
      </c>
      <c r="G79" s="39">
        <v>1373016.5</v>
      </c>
      <c r="H79" s="39">
        <v>1099324.43</v>
      </c>
      <c r="I79" s="135">
        <f t="shared" si="4"/>
        <v>80.0663670101561</v>
      </c>
    </row>
    <row r="80" spans="1:9" s="51" customFormat="1" ht="22.5" customHeight="1">
      <c r="A80" s="109" t="s">
        <v>148</v>
      </c>
      <c r="B80" s="3" t="s">
        <v>78</v>
      </c>
      <c r="C80" s="14">
        <v>1</v>
      </c>
      <c r="D80" s="14">
        <v>13</v>
      </c>
      <c r="E80" s="13" t="s">
        <v>197</v>
      </c>
      <c r="F80" s="56">
        <v>800</v>
      </c>
      <c r="G80" s="39">
        <v>252222.9</v>
      </c>
      <c r="H80" s="39">
        <v>252222.9</v>
      </c>
      <c r="I80" s="135">
        <f t="shared" si="4"/>
        <v>100</v>
      </c>
    </row>
    <row r="81" spans="1:9" s="51" customFormat="1" ht="31.5" customHeight="1" hidden="1">
      <c r="A81" s="110" t="s">
        <v>120</v>
      </c>
      <c r="B81" s="3" t="s">
        <v>78</v>
      </c>
      <c r="C81" s="14">
        <v>1</v>
      </c>
      <c r="D81" s="14">
        <v>13</v>
      </c>
      <c r="E81" s="10">
        <v>920305</v>
      </c>
      <c r="F81" s="40">
        <v>831</v>
      </c>
      <c r="G81" s="39"/>
      <c r="H81" s="39"/>
      <c r="I81" s="135" t="e">
        <f t="shared" si="4"/>
        <v>#DIV/0!</v>
      </c>
    </row>
    <row r="82" spans="1:9" s="51" customFormat="1" ht="31.5" customHeight="1" hidden="1">
      <c r="A82" s="119" t="s">
        <v>180</v>
      </c>
      <c r="B82" s="3" t="s">
        <v>78</v>
      </c>
      <c r="C82" s="14">
        <v>1</v>
      </c>
      <c r="D82" s="14">
        <v>13</v>
      </c>
      <c r="E82" s="13" t="s">
        <v>156</v>
      </c>
      <c r="F82" s="40"/>
      <c r="G82" s="39">
        <f>G83</f>
        <v>0</v>
      </c>
      <c r="H82" s="39">
        <f>H83</f>
        <v>0</v>
      </c>
      <c r="I82" s="135" t="e">
        <f t="shared" si="4"/>
        <v>#DIV/0!</v>
      </c>
    </row>
    <row r="83" spans="1:9" s="51" customFormat="1" ht="31.5" customHeight="1" hidden="1">
      <c r="A83" s="111" t="s">
        <v>147</v>
      </c>
      <c r="B83" s="3" t="s">
        <v>78</v>
      </c>
      <c r="C83" s="14">
        <v>1</v>
      </c>
      <c r="D83" s="14">
        <v>13</v>
      </c>
      <c r="E83" s="13" t="s">
        <v>156</v>
      </c>
      <c r="F83" s="40">
        <v>100</v>
      </c>
      <c r="G83" s="39"/>
      <c r="H83" s="39"/>
      <c r="I83" s="135" t="e">
        <f t="shared" si="4"/>
        <v>#DIV/0!</v>
      </c>
    </row>
    <row r="84" spans="1:9" s="51" customFormat="1" ht="31.5" customHeight="1" hidden="1">
      <c r="A84" s="113" t="s">
        <v>171</v>
      </c>
      <c r="B84" s="4" t="s">
        <v>78</v>
      </c>
      <c r="C84" s="5">
        <v>1</v>
      </c>
      <c r="D84" s="5">
        <v>13</v>
      </c>
      <c r="E84" s="12" t="s">
        <v>170</v>
      </c>
      <c r="F84" s="32"/>
      <c r="G84" s="35">
        <f>G85+G86</f>
        <v>0</v>
      </c>
      <c r="H84" s="35">
        <f>H85+H86</f>
        <v>0</v>
      </c>
      <c r="I84" s="135" t="e">
        <f t="shared" si="4"/>
        <v>#DIV/0!</v>
      </c>
    </row>
    <row r="85" spans="1:9" s="51" customFormat="1" ht="31.5" customHeight="1" hidden="1">
      <c r="A85" s="111" t="s">
        <v>147</v>
      </c>
      <c r="B85" s="3" t="s">
        <v>78</v>
      </c>
      <c r="C85" s="14">
        <v>1</v>
      </c>
      <c r="D85" s="14">
        <v>13</v>
      </c>
      <c r="E85" s="13" t="s">
        <v>170</v>
      </c>
      <c r="F85" s="40">
        <v>100</v>
      </c>
      <c r="G85" s="39"/>
      <c r="H85" s="39"/>
      <c r="I85" s="135" t="e">
        <f t="shared" si="4"/>
        <v>#DIV/0!</v>
      </c>
    </row>
    <row r="86" spans="1:9" s="51" customFormat="1" ht="31.5" customHeight="1" hidden="1">
      <c r="A86" s="109" t="s">
        <v>146</v>
      </c>
      <c r="B86" s="3" t="s">
        <v>78</v>
      </c>
      <c r="C86" s="14">
        <v>1</v>
      </c>
      <c r="D86" s="14">
        <v>13</v>
      </c>
      <c r="E86" s="13" t="s">
        <v>170</v>
      </c>
      <c r="F86" s="40">
        <v>200</v>
      </c>
      <c r="G86" s="39"/>
      <c r="H86" s="39"/>
      <c r="I86" s="135" t="e">
        <f t="shared" si="4"/>
        <v>#DIV/0!</v>
      </c>
    </row>
    <row r="87" spans="1:9" s="51" customFormat="1" ht="31.5" customHeight="1" hidden="1">
      <c r="A87" s="115" t="s">
        <v>174</v>
      </c>
      <c r="B87" s="4" t="s">
        <v>78</v>
      </c>
      <c r="C87" s="5">
        <v>1</v>
      </c>
      <c r="D87" s="5">
        <v>13</v>
      </c>
      <c r="E87" s="4" t="s">
        <v>177</v>
      </c>
      <c r="F87" s="41"/>
      <c r="G87" s="37">
        <f>G88+G89</f>
        <v>0</v>
      </c>
      <c r="H87" s="37">
        <f>H88+H89</f>
        <v>0</v>
      </c>
      <c r="I87" s="135" t="e">
        <f t="shared" si="4"/>
        <v>#DIV/0!</v>
      </c>
    </row>
    <row r="88" spans="1:9" s="51" customFormat="1" ht="31.5" customHeight="1" hidden="1">
      <c r="A88" s="110" t="s">
        <v>175</v>
      </c>
      <c r="B88" s="3" t="s">
        <v>78</v>
      </c>
      <c r="C88" s="14">
        <v>1</v>
      </c>
      <c r="D88" s="14">
        <v>13</v>
      </c>
      <c r="E88" s="3" t="s">
        <v>177</v>
      </c>
      <c r="F88" s="40">
        <v>100</v>
      </c>
      <c r="G88" s="39"/>
      <c r="H88" s="39"/>
      <c r="I88" s="135" t="e">
        <f t="shared" si="4"/>
        <v>#DIV/0!</v>
      </c>
    </row>
    <row r="89" spans="1:9" s="51" customFormat="1" ht="31.5" customHeight="1" hidden="1">
      <c r="A89" s="110" t="s">
        <v>144</v>
      </c>
      <c r="B89" s="3" t="s">
        <v>78</v>
      </c>
      <c r="C89" s="14">
        <v>1</v>
      </c>
      <c r="D89" s="14">
        <v>13</v>
      </c>
      <c r="E89" s="3" t="s">
        <v>177</v>
      </c>
      <c r="F89" s="40">
        <v>200</v>
      </c>
      <c r="G89" s="39"/>
      <c r="H89" s="39"/>
      <c r="I89" s="135" t="e">
        <f t="shared" si="4"/>
        <v>#DIV/0!</v>
      </c>
    </row>
    <row r="90" spans="1:9" s="51" customFormat="1" ht="31.5" customHeight="1" hidden="1">
      <c r="A90" s="115" t="s">
        <v>176</v>
      </c>
      <c r="B90" s="4" t="s">
        <v>78</v>
      </c>
      <c r="C90" s="5">
        <v>1</v>
      </c>
      <c r="D90" s="5">
        <v>13</v>
      </c>
      <c r="E90" s="4" t="s">
        <v>178</v>
      </c>
      <c r="F90" s="41"/>
      <c r="G90" s="37">
        <f>G91+G92</f>
        <v>0</v>
      </c>
      <c r="H90" s="37">
        <f>H91+H92</f>
        <v>0</v>
      </c>
      <c r="I90" s="135" t="e">
        <f t="shared" si="4"/>
        <v>#DIV/0!</v>
      </c>
    </row>
    <row r="91" spans="1:9" s="51" customFormat="1" ht="31.5" customHeight="1" hidden="1">
      <c r="A91" s="110" t="s">
        <v>175</v>
      </c>
      <c r="B91" s="3" t="s">
        <v>78</v>
      </c>
      <c r="C91" s="14">
        <v>1</v>
      </c>
      <c r="D91" s="14">
        <v>13</v>
      </c>
      <c r="E91" s="3" t="s">
        <v>178</v>
      </c>
      <c r="F91" s="40">
        <v>100</v>
      </c>
      <c r="G91" s="39"/>
      <c r="H91" s="39"/>
      <c r="I91" s="135" t="e">
        <f t="shared" si="4"/>
        <v>#DIV/0!</v>
      </c>
    </row>
    <row r="92" spans="1:9" s="51" customFormat="1" ht="31.5" customHeight="1" hidden="1">
      <c r="A92" s="110" t="s">
        <v>144</v>
      </c>
      <c r="B92" s="3" t="s">
        <v>78</v>
      </c>
      <c r="C92" s="14">
        <v>1</v>
      </c>
      <c r="D92" s="14">
        <v>13</v>
      </c>
      <c r="E92" s="3" t="s">
        <v>178</v>
      </c>
      <c r="F92" s="40">
        <v>200</v>
      </c>
      <c r="G92" s="39"/>
      <c r="H92" s="39"/>
      <c r="I92" s="135" t="e">
        <f t="shared" si="4"/>
        <v>#DIV/0!</v>
      </c>
    </row>
    <row r="93" spans="1:9" s="22" customFormat="1" ht="31.5" customHeight="1" hidden="1">
      <c r="A93" s="103" t="s">
        <v>23</v>
      </c>
      <c r="B93" s="4" t="s">
        <v>78</v>
      </c>
      <c r="C93" s="5">
        <v>2</v>
      </c>
      <c r="D93" s="5"/>
      <c r="E93" s="17"/>
      <c r="F93" s="32"/>
      <c r="G93" s="49">
        <f aca="true" t="shared" si="5" ref="G93:H95">G94</f>
        <v>0</v>
      </c>
      <c r="H93" s="49">
        <f t="shared" si="5"/>
        <v>0</v>
      </c>
      <c r="I93" s="135" t="e">
        <f t="shared" si="4"/>
        <v>#DIV/0!</v>
      </c>
    </row>
    <row r="94" spans="1:9" s="31" customFormat="1" ht="31.5" customHeight="1" hidden="1">
      <c r="A94" s="104" t="s">
        <v>24</v>
      </c>
      <c r="B94" s="4" t="s">
        <v>78</v>
      </c>
      <c r="C94" s="5">
        <v>2</v>
      </c>
      <c r="D94" s="5">
        <v>3</v>
      </c>
      <c r="E94" s="17"/>
      <c r="F94" s="41"/>
      <c r="G94" s="58">
        <f t="shared" si="5"/>
        <v>0</v>
      </c>
      <c r="H94" s="58">
        <f t="shared" si="5"/>
        <v>0</v>
      </c>
      <c r="I94" s="135" t="e">
        <f t="shared" si="4"/>
        <v>#DIV/0!</v>
      </c>
    </row>
    <row r="95" spans="1:9" s="31" customFormat="1" ht="31.5" customHeight="1" hidden="1">
      <c r="A95" s="107" t="s">
        <v>152</v>
      </c>
      <c r="B95" s="4" t="s">
        <v>78</v>
      </c>
      <c r="C95" s="5">
        <v>2</v>
      </c>
      <c r="D95" s="5">
        <v>3</v>
      </c>
      <c r="E95" s="12" t="s">
        <v>151</v>
      </c>
      <c r="F95" s="41"/>
      <c r="G95" s="58">
        <f t="shared" si="5"/>
        <v>0</v>
      </c>
      <c r="H95" s="58">
        <f t="shared" si="5"/>
        <v>0</v>
      </c>
      <c r="I95" s="135" t="e">
        <f t="shared" si="4"/>
        <v>#DIV/0!</v>
      </c>
    </row>
    <row r="96" spans="1:9" s="31" customFormat="1" ht="31.5" customHeight="1" hidden="1">
      <c r="A96" s="108" t="s">
        <v>181</v>
      </c>
      <c r="B96" s="4" t="s">
        <v>78</v>
      </c>
      <c r="C96" s="5">
        <v>2</v>
      </c>
      <c r="D96" s="5">
        <v>3</v>
      </c>
      <c r="E96" s="12" t="s">
        <v>134</v>
      </c>
      <c r="F96" s="32"/>
      <c r="G96" s="49">
        <f>G97+G99+G100+G98</f>
        <v>0</v>
      </c>
      <c r="H96" s="49">
        <f>H97+H99+H100+H98</f>
        <v>0</v>
      </c>
      <c r="I96" s="135" t="e">
        <f t="shared" si="4"/>
        <v>#DIV/0!</v>
      </c>
    </row>
    <row r="97" spans="1:9" s="31" customFormat="1" ht="31.5" customHeight="1" hidden="1">
      <c r="A97" s="111" t="s">
        <v>147</v>
      </c>
      <c r="B97" s="3" t="s">
        <v>78</v>
      </c>
      <c r="C97" s="14">
        <v>2</v>
      </c>
      <c r="D97" s="14">
        <v>3</v>
      </c>
      <c r="E97" s="13" t="s">
        <v>134</v>
      </c>
      <c r="F97" s="40">
        <v>100</v>
      </c>
      <c r="G97" s="50"/>
      <c r="H97" s="50"/>
      <c r="I97" s="135" t="e">
        <f t="shared" si="4"/>
        <v>#DIV/0!</v>
      </c>
    </row>
    <row r="98" spans="1:9" s="31" customFormat="1" ht="31.5" customHeight="1" hidden="1">
      <c r="A98" s="109" t="s">
        <v>146</v>
      </c>
      <c r="B98" s="3" t="s">
        <v>78</v>
      </c>
      <c r="C98" s="14">
        <v>2</v>
      </c>
      <c r="D98" s="14">
        <v>3</v>
      </c>
      <c r="E98" s="13" t="s">
        <v>134</v>
      </c>
      <c r="F98" s="40">
        <v>200</v>
      </c>
      <c r="G98" s="50"/>
      <c r="H98" s="50"/>
      <c r="I98" s="135" t="e">
        <f t="shared" si="4"/>
        <v>#DIV/0!</v>
      </c>
    </row>
    <row r="99" spans="1:9" s="31" customFormat="1" ht="31.5" customHeight="1" hidden="1">
      <c r="A99" s="110" t="s">
        <v>116</v>
      </c>
      <c r="B99" s="3" t="s">
        <v>78</v>
      </c>
      <c r="C99" s="14">
        <v>2</v>
      </c>
      <c r="D99" s="14">
        <v>3</v>
      </c>
      <c r="E99" s="13" t="s">
        <v>134</v>
      </c>
      <c r="F99" s="40">
        <v>242</v>
      </c>
      <c r="G99" s="50"/>
      <c r="H99" s="50"/>
      <c r="I99" s="135" t="e">
        <f t="shared" si="4"/>
        <v>#DIV/0!</v>
      </c>
    </row>
    <row r="100" spans="1:9" s="31" customFormat="1" ht="31.5" customHeight="1" hidden="1">
      <c r="A100" s="110" t="s">
        <v>144</v>
      </c>
      <c r="B100" s="3" t="s">
        <v>78</v>
      </c>
      <c r="C100" s="14">
        <v>2</v>
      </c>
      <c r="D100" s="14">
        <v>3</v>
      </c>
      <c r="E100" s="13" t="s">
        <v>134</v>
      </c>
      <c r="F100" s="40">
        <v>244</v>
      </c>
      <c r="G100" s="50"/>
      <c r="H100" s="50"/>
      <c r="I100" s="135" t="e">
        <f t="shared" si="4"/>
        <v>#DIV/0!</v>
      </c>
    </row>
    <row r="101" spans="1:9" s="31" customFormat="1" ht="31.5" customHeight="1" hidden="1">
      <c r="A101" s="103" t="s">
        <v>17</v>
      </c>
      <c r="B101" s="4" t="s">
        <v>78</v>
      </c>
      <c r="C101" s="5">
        <v>3</v>
      </c>
      <c r="D101" s="5"/>
      <c r="E101" s="17"/>
      <c r="F101" s="32"/>
      <c r="G101" s="49">
        <f>G102</f>
        <v>0</v>
      </c>
      <c r="H101" s="49">
        <f>H102</f>
        <v>0</v>
      </c>
      <c r="I101" s="135" t="e">
        <f t="shared" si="4"/>
        <v>#DIV/0!</v>
      </c>
    </row>
    <row r="102" spans="1:9" ht="31.5" customHeight="1" hidden="1">
      <c r="A102" s="104" t="s">
        <v>41</v>
      </c>
      <c r="B102" s="4" t="s">
        <v>78</v>
      </c>
      <c r="C102" s="5">
        <v>3</v>
      </c>
      <c r="D102" s="5">
        <v>9</v>
      </c>
      <c r="E102" s="17"/>
      <c r="F102" s="41"/>
      <c r="G102" s="58">
        <f>G103+G106</f>
        <v>0</v>
      </c>
      <c r="H102" s="58">
        <f>H103+H106</f>
        <v>0</v>
      </c>
      <c r="I102" s="135" t="e">
        <f t="shared" si="4"/>
        <v>#DIV/0!</v>
      </c>
    </row>
    <row r="103" spans="1:9" ht="31.5" customHeight="1" hidden="1">
      <c r="A103" s="105" t="s">
        <v>43</v>
      </c>
      <c r="B103" s="4" t="s">
        <v>78</v>
      </c>
      <c r="C103" s="14">
        <v>3</v>
      </c>
      <c r="D103" s="14">
        <v>9</v>
      </c>
      <c r="E103" s="10" t="s">
        <v>42</v>
      </c>
      <c r="F103" s="40"/>
      <c r="G103" s="50">
        <f>G104</f>
        <v>0</v>
      </c>
      <c r="H103" s="50">
        <f>H104</f>
        <v>0</v>
      </c>
      <c r="I103" s="135" t="e">
        <f t="shared" si="4"/>
        <v>#DIV/0!</v>
      </c>
    </row>
    <row r="104" spans="1:9" ht="31.5" customHeight="1" hidden="1">
      <c r="A104" s="106" t="s">
        <v>26</v>
      </c>
      <c r="B104" s="4" t="s">
        <v>78</v>
      </c>
      <c r="C104" s="14">
        <v>3</v>
      </c>
      <c r="D104" s="14">
        <v>9</v>
      </c>
      <c r="E104" s="10">
        <v>2180100</v>
      </c>
      <c r="F104" s="40"/>
      <c r="G104" s="50">
        <f>G105</f>
        <v>0</v>
      </c>
      <c r="H104" s="50">
        <f>H105</f>
        <v>0</v>
      </c>
      <c r="I104" s="135" t="e">
        <f t="shared" si="4"/>
        <v>#DIV/0!</v>
      </c>
    </row>
    <row r="105" spans="1:9" ht="31.5" customHeight="1" hidden="1">
      <c r="A105" s="106" t="s">
        <v>44</v>
      </c>
      <c r="B105" s="4" t="s">
        <v>78</v>
      </c>
      <c r="C105" s="14">
        <v>3</v>
      </c>
      <c r="D105" s="14">
        <v>9</v>
      </c>
      <c r="E105" s="10" t="s">
        <v>45</v>
      </c>
      <c r="F105" s="40">
        <v>14</v>
      </c>
      <c r="G105" s="50"/>
      <c r="H105" s="50"/>
      <c r="I105" s="135" t="e">
        <f t="shared" si="4"/>
        <v>#DIV/0!</v>
      </c>
    </row>
    <row r="106" spans="1:9" ht="31.5" customHeight="1" hidden="1">
      <c r="A106" s="105" t="s">
        <v>65</v>
      </c>
      <c r="B106" s="4" t="s">
        <v>78</v>
      </c>
      <c r="C106" s="14">
        <v>3</v>
      </c>
      <c r="D106" s="14">
        <v>10</v>
      </c>
      <c r="E106" s="10" t="s">
        <v>42</v>
      </c>
      <c r="F106" s="40"/>
      <c r="G106" s="50">
        <f>G107</f>
        <v>0</v>
      </c>
      <c r="H106" s="50">
        <f>H107</f>
        <v>0</v>
      </c>
      <c r="I106" s="135" t="e">
        <f t="shared" si="4"/>
        <v>#DIV/0!</v>
      </c>
    </row>
    <row r="107" spans="1:9" ht="31.5" customHeight="1" hidden="1">
      <c r="A107" s="106" t="s">
        <v>26</v>
      </c>
      <c r="B107" s="4" t="s">
        <v>78</v>
      </c>
      <c r="C107" s="14">
        <v>3</v>
      </c>
      <c r="D107" s="14">
        <v>10</v>
      </c>
      <c r="E107" s="10">
        <v>2180100</v>
      </c>
      <c r="F107" s="40"/>
      <c r="G107" s="50">
        <f>G108</f>
        <v>0</v>
      </c>
      <c r="H107" s="50">
        <f>H108</f>
        <v>0</v>
      </c>
      <c r="I107" s="135" t="e">
        <f t="shared" si="4"/>
        <v>#DIV/0!</v>
      </c>
    </row>
    <row r="108" spans="1:9" ht="31.5" customHeight="1" hidden="1">
      <c r="A108" s="106" t="s">
        <v>44</v>
      </c>
      <c r="B108" s="4" t="s">
        <v>78</v>
      </c>
      <c r="C108" s="14">
        <v>3</v>
      </c>
      <c r="D108" s="14">
        <v>10</v>
      </c>
      <c r="E108" s="10" t="s">
        <v>45</v>
      </c>
      <c r="F108" s="40">
        <v>14</v>
      </c>
      <c r="G108" s="50"/>
      <c r="H108" s="50"/>
      <c r="I108" s="135" t="e">
        <f t="shared" si="4"/>
        <v>#DIV/0!</v>
      </c>
    </row>
    <row r="109" spans="1:9" ht="31.5" customHeight="1">
      <c r="A109" s="104" t="s">
        <v>17</v>
      </c>
      <c r="B109" s="4" t="s">
        <v>78</v>
      </c>
      <c r="C109" s="5">
        <v>3</v>
      </c>
      <c r="D109" s="14"/>
      <c r="E109" s="10"/>
      <c r="F109" s="40"/>
      <c r="G109" s="58">
        <f>G114+G120+G125</f>
        <v>118800</v>
      </c>
      <c r="H109" s="58">
        <f>H114+H120+H125</f>
        <v>0</v>
      </c>
      <c r="I109" s="135">
        <f t="shared" si="4"/>
        <v>0</v>
      </c>
    </row>
    <row r="110" spans="1:9" ht="0.75" customHeight="1" hidden="1">
      <c r="A110" s="104" t="s">
        <v>100</v>
      </c>
      <c r="B110" s="4" t="s">
        <v>78</v>
      </c>
      <c r="C110" s="5">
        <v>3</v>
      </c>
      <c r="D110" s="5">
        <v>4</v>
      </c>
      <c r="E110" s="10"/>
      <c r="F110" s="40"/>
      <c r="G110" s="58">
        <f aca="true" t="shared" si="6" ref="G110:H112">G111</f>
        <v>0</v>
      </c>
      <c r="H110" s="58">
        <f t="shared" si="6"/>
        <v>0</v>
      </c>
      <c r="I110" s="135" t="e">
        <f t="shared" si="4"/>
        <v>#DIV/0!</v>
      </c>
    </row>
    <row r="111" spans="1:9" ht="30" customHeight="1" hidden="1">
      <c r="A111" s="118" t="s">
        <v>11</v>
      </c>
      <c r="B111" s="3" t="s">
        <v>78</v>
      </c>
      <c r="C111" s="14">
        <v>3</v>
      </c>
      <c r="D111" s="14">
        <v>4</v>
      </c>
      <c r="E111" s="10" t="s">
        <v>38</v>
      </c>
      <c r="F111" s="40"/>
      <c r="G111" s="59">
        <f t="shared" si="6"/>
        <v>0</v>
      </c>
      <c r="H111" s="59">
        <f t="shared" si="6"/>
        <v>0</v>
      </c>
      <c r="I111" s="135" t="e">
        <f t="shared" si="4"/>
        <v>#DIV/0!</v>
      </c>
    </row>
    <row r="112" spans="1:9" ht="30" customHeight="1" hidden="1">
      <c r="A112" s="120" t="s">
        <v>25</v>
      </c>
      <c r="B112" s="3" t="s">
        <v>78</v>
      </c>
      <c r="C112" s="14">
        <v>3</v>
      </c>
      <c r="D112" s="14">
        <v>4</v>
      </c>
      <c r="E112" s="10" t="s">
        <v>39</v>
      </c>
      <c r="F112" s="40"/>
      <c r="G112" s="59">
        <f t="shared" si="6"/>
        <v>0</v>
      </c>
      <c r="H112" s="59">
        <f t="shared" si="6"/>
        <v>0</v>
      </c>
      <c r="I112" s="135" t="e">
        <f t="shared" si="4"/>
        <v>#DIV/0!</v>
      </c>
    </row>
    <row r="113" spans="1:9" ht="30" customHeight="1" hidden="1">
      <c r="A113" s="120" t="s">
        <v>33</v>
      </c>
      <c r="B113" s="3" t="s">
        <v>78</v>
      </c>
      <c r="C113" s="14">
        <v>3</v>
      </c>
      <c r="D113" s="14">
        <v>4</v>
      </c>
      <c r="E113" s="10" t="s">
        <v>39</v>
      </c>
      <c r="F113" s="40">
        <v>500</v>
      </c>
      <c r="G113" s="59"/>
      <c r="H113" s="59"/>
      <c r="I113" s="135" t="e">
        <f t="shared" si="4"/>
        <v>#DIV/0!</v>
      </c>
    </row>
    <row r="114" spans="1:9" ht="50.25" customHeight="1" hidden="1">
      <c r="A114" s="104" t="s">
        <v>84</v>
      </c>
      <c r="B114" s="4" t="s">
        <v>78</v>
      </c>
      <c r="C114" s="5">
        <v>3</v>
      </c>
      <c r="D114" s="5">
        <v>9</v>
      </c>
      <c r="E114" s="10"/>
      <c r="F114" s="40"/>
      <c r="G114" s="58">
        <f>G115+G118</f>
        <v>0</v>
      </c>
      <c r="H114" s="58">
        <f>H115+H118</f>
        <v>0</v>
      </c>
      <c r="I114" s="135" t="e">
        <f t="shared" si="4"/>
        <v>#DIV/0!</v>
      </c>
    </row>
    <row r="115" spans="1:9" ht="30" customHeight="1" hidden="1">
      <c r="A115" s="107" t="s">
        <v>152</v>
      </c>
      <c r="B115" s="4" t="s">
        <v>78</v>
      </c>
      <c r="C115" s="5">
        <v>3</v>
      </c>
      <c r="D115" s="5">
        <v>9</v>
      </c>
      <c r="E115" s="12" t="s">
        <v>189</v>
      </c>
      <c r="F115" s="40"/>
      <c r="G115" s="58">
        <f>G116+G134</f>
        <v>0</v>
      </c>
      <c r="H115" s="58">
        <f>H116+H134</f>
        <v>0</v>
      </c>
      <c r="I115" s="135" t="e">
        <f t="shared" si="4"/>
        <v>#DIV/0!</v>
      </c>
    </row>
    <row r="116" spans="1:9" ht="54" customHeight="1" hidden="1">
      <c r="A116" s="108" t="s">
        <v>26</v>
      </c>
      <c r="B116" s="4" t="s">
        <v>78</v>
      </c>
      <c r="C116" s="5">
        <v>3</v>
      </c>
      <c r="D116" s="5">
        <v>9</v>
      </c>
      <c r="E116" s="12" t="s">
        <v>219</v>
      </c>
      <c r="F116" s="32"/>
      <c r="G116" s="49">
        <f>G117+G124</f>
        <v>0</v>
      </c>
      <c r="H116" s="49">
        <f>H117+H124</f>
        <v>0</v>
      </c>
      <c r="I116" s="135" t="e">
        <f t="shared" si="4"/>
        <v>#DIV/0!</v>
      </c>
    </row>
    <row r="117" spans="1:9" ht="35.25" customHeight="1" hidden="1">
      <c r="A117" s="109" t="s">
        <v>222</v>
      </c>
      <c r="B117" s="3" t="s">
        <v>78</v>
      </c>
      <c r="C117" s="14">
        <v>3</v>
      </c>
      <c r="D117" s="14">
        <v>9</v>
      </c>
      <c r="E117" s="13" t="s">
        <v>219</v>
      </c>
      <c r="F117" s="40">
        <v>200</v>
      </c>
      <c r="G117" s="50">
        <v>0</v>
      </c>
      <c r="H117" s="50">
        <v>0</v>
      </c>
      <c r="I117" s="135">
        <v>0</v>
      </c>
    </row>
    <row r="118" spans="1:9" ht="75.75" customHeight="1" hidden="1">
      <c r="A118" s="107" t="s">
        <v>186</v>
      </c>
      <c r="B118" s="1" t="s">
        <v>78</v>
      </c>
      <c r="C118" s="131">
        <v>3</v>
      </c>
      <c r="D118" s="131">
        <v>9</v>
      </c>
      <c r="E118" s="143" t="s">
        <v>209</v>
      </c>
      <c r="F118" s="41"/>
      <c r="G118" s="58">
        <f>G119</f>
        <v>0</v>
      </c>
      <c r="H118" s="58">
        <f>H119</f>
        <v>0</v>
      </c>
      <c r="I118" s="135" t="e">
        <f t="shared" si="4"/>
        <v>#DIV/0!</v>
      </c>
    </row>
    <row r="119" spans="1:9" ht="35.25" customHeight="1" hidden="1">
      <c r="A119" s="109" t="s">
        <v>222</v>
      </c>
      <c r="B119" s="3" t="s">
        <v>78</v>
      </c>
      <c r="C119" s="14">
        <v>3</v>
      </c>
      <c r="D119" s="14">
        <v>9</v>
      </c>
      <c r="E119" s="13" t="s">
        <v>209</v>
      </c>
      <c r="F119" s="40">
        <v>200</v>
      </c>
      <c r="G119" s="50">
        <v>0</v>
      </c>
      <c r="H119" s="50">
        <f>H120</f>
        <v>0</v>
      </c>
      <c r="I119" s="135" t="e">
        <f t="shared" si="4"/>
        <v>#DIV/0!</v>
      </c>
    </row>
    <row r="120" spans="1:9" ht="35.25" customHeight="1">
      <c r="A120" s="107" t="s">
        <v>65</v>
      </c>
      <c r="B120" s="4" t="s">
        <v>78</v>
      </c>
      <c r="C120" s="5">
        <v>3</v>
      </c>
      <c r="D120" s="5">
        <v>10</v>
      </c>
      <c r="E120" s="13"/>
      <c r="F120" s="40"/>
      <c r="G120" s="58">
        <f>G121</f>
        <v>118800</v>
      </c>
      <c r="H120" s="58">
        <f>H121</f>
        <v>0</v>
      </c>
      <c r="I120" s="135">
        <f t="shared" si="4"/>
        <v>0</v>
      </c>
    </row>
    <row r="121" spans="1:9" ht="35.25" customHeight="1">
      <c r="A121" s="107" t="s">
        <v>152</v>
      </c>
      <c r="B121" s="4" t="s">
        <v>78</v>
      </c>
      <c r="C121" s="5">
        <v>3</v>
      </c>
      <c r="D121" s="5">
        <v>10</v>
      </c>
      <c r="E121" s="12" t="s">
        <v>189</v>
      </c>
      <c r="F121" s="40"/>
      <c r="G121" s="58">
        <f>G122</f>
        <v>118800</v>
      </c>
      <c r="H121" s="58">
        <f>H122</f>
        <v>0</v>
      </c>
      <c r="I121" s="135">
        <f t="shared" si="4"/>
        <v>0</v>
      </c>
    </row>
    <row r="122" spans="1:9" ht="62.25" customHeight="1">
      <c r="A122" s="107" t="s">
        <v>186</v>
      </c>
      <c r="B122" s="4" t="s">
        <v>78</v>
      </c>
      <c r="C122" s="5">
        <v>3</v>
      </c>
      <c r="D122" s="5">
        <v>10</v>
      </c>
      <c r="E122" s="12" t="s">
        <v>209</v>
      </c>
      <c r="F122" s="40"/>
      <c r="G122" s="58">
        <f>G123</f>
        <v>118800</v>
      </c>
      <c r="H122" s="58">
        <f>H123</f>
        <v>0</v>
      </c>
      <c r="I122" s="135">
        <f t="shared" si="4"/>
        <v>0</v>
      </c>
    </row>
    <row r="123" spans="1:9" ht="76.5" customHeight="1" hidden="1">
      <c r="A123" s="109" t="s">
        <v>222</v>
      </c>
      <c r="B123" s="3" t="s">
        <v>78</v>
      </c>
      <c r="C123" s="14">
        <v>3</v>
      </c>
      <c r="D123" s="14">
        <v>10</v>
      </c>
      <c r="E123" s="13" t="s">
        <v>209</v>
      </c>
      <c r="F123" s="40">
        <v>200</v>
      </c>
      <c r="G123" s="50">
        <v>118800</v>
      </c>
      <c r="H123" s="50">
        <v>0</v>
      </c>
      <c r="I123" s="135">
        <f t="shared" si="4"/>
        <v>0</v>
      </c>
    </row>
    <row r="124" spans="1:9" ht="35.25" customHeight="1" hidden="1">
      <c r="A124" s="110" t="s">
        <v>126</v>
      </c>
      <c r="B124" s="3" t="s">
        <v>78</v>
      </c>
      <c r="C124" s="14">
        <v>3</v>
      </c>
      <c r="D124" s="14">
        <v>9</v>
      </c>
      <c r="E124" s="13" t="s">
        <v>135</v>
      </c>
      <c r="F124" s="40">
        <v>313</v>
      </c>
      <c r="G124" s="50"/>
      <c r="H124" s="50"/>
      <c r="I124" s="135" t="e">
        <f t="shared" si="4"/>
        <v>#DIV/0!</v>
      </c>
    </row>
    <row r="125" spans="1:9" ht="35.25" customHeight="1" hidden="1">
      <c r="A125" s="113" t="s">
        <v>163</v>
      </c>
      <c r="B125" s="4" t="s">
        <v>78</v>
      </c>
      <c r="C125" s="5">
        <v>3</v>
      </c>
      <c r="D125" s="5">
        <v>14</v>
      </c>
      <c r="E125" s="12"/>
      <c r="F125" s="41"/>
      <c r="G125" s="58">
        <f>G126</f>
        <v>0</v>
      </c>
      <c r="H125" s="58">
        <f>H126</f>
        <v>0</v>
      </c>
      <c r="I125" s="135" t="e">
        <f t="shared" si="4"/>
        <v>#DIV/0!</v>
      </c>
    </row>
    <row r="126" spans="1:9" ht="35.25" customHeight="1" hidden="1">
      <c r="A126" s="107" t="s">
        <v>152</v>
      </c>
      <c r="B126" s="4" t="s">
        <v>78</v>
      </c>
      <c r="C126" s="5">
        <v>3</v>
      </c>
      <c r="D126" s="5">
        <v>14</v>
      </c>
      <c r="E126" s="12" t="s">
        <v>151</v>
      </c>
      <c r="F126" s="41"/>
      <c r="G126" s="58">
        <f>G127</f>
        <v>0</v>
      </c>
      <c r="H126" s="58">
        <f>H127</f>
        <v>0</v>
      </c>
      <c r="I126" s="135" t="e">
        <f t="shared" si="4"/>
        <v>#DIV/0!</v>
      </c>
    </row>
    <row r="127" spans="1:9" ht="35.25" customHeight="1" hidden="1">
      <c r="A127" s="113" t="s">
        <v>164</v>
      </c>
      <c r="B127" s="4" t="s">
        <v>78</v>
      </c>
      <c r="C127" s="5">
        <v>3</v>
      </c>
      <c r="D127" s="5">
        <v>14</v>
      </c>
      <c r="E127" s="12" t="s">
        <v>162</v>
      </c>
      <c r="F127" s="41"/>
      <c r="G127" s="58">
        <f>G128+G129</f>
        <v>0</v>
      </c>
      <c r="H127" s="58">
        <f>H128+H129</f>
        <v>0</v>
      </c>
      <c r="I127" s="135" t="e">
        <f t="shared" si="4"/>
        <v>#DIV/0!</v>
      </c>
    </row>
    <row r="128" spans="1:9" ht="35.25" customHeight="1" hidden="1">
      <c r="A128" s="109" t="s">
        <v>146</v>
      </c>
      <c r="B128" s="3" t="s">
        <v>78</v>
      </c>
      <c r="C128" s="14">
        <v>3</v>
      </c>
      <c r="D128" s="14">
        <v>14</v>
      </c>
      <c r="E128" s="13" t="s">
        <v>162</v>
      </c>
      <c r="F128" s="40">
        <v>200</v>
      </c>
      <c r="G128" s="50"/>
      <c r="H128" s="50"/>
      <c r="I128" s="135" t="e">
        <f t="shared" si="4"/>
        <v>#DIV/0!</v>
      </c>
    </row>
    <row r="129" spans="1:9" ht="35.25" customHeight="1" hidden="1">
      <c r="A129" s="111" t="s">
        <v>149</v>
      </c>
      <c r="B129" s="3" t="s">
        <v>78</v>
      </c>
      <c r="C129" s="14">
        <v>3</v>
      </c>
      <c r="D129" s="14">
        <v>14</v>
      </c>
      <c r="E129" s="13" t="s">
        <v>162</v>
      </c>
      <c r="F129" s="40">
        <v>600</v>
      </c>
      <c r="G129" s="50"/>
      <c r="H129" s="50"/>
      <c r="I129" s="135" t="e">
        <f t="shared" si="4"/>
        <v>#DIV/0!</v>
      </c>
    </row>
    <row r="130" spans="1:9" ht="0.75" customHeight="1" hidden="1">
      <c r="A130" s="121" t="s">
        <v>69</v>
      </c>
      <c r="B130" s="20" t="s">
        <v>78</v>
      </c>
      <c r="C130" s="18">
        <v>3</v>
      </c>
      <c r="D130" s="18">
        <v>9</v>
      </c>
      <c r="E130" s="19">
        <v>7950000</v>
      </c>
      <c r="F130" s="60"/>
      <c r="G130" s="61">
        <f>G131</f>
        <v>0</v>
      </c>
      <c r="H130" s="61">
        <f>H131</f>
        <v>0</v>
      </c>
      <c r="I130" s="135" t="e">
        <f t="shared" si="4"/>
        <v>#DIV/0!</v>
      </c>
    </row>
    <row r="131" spans="1:9" ht="36.75" customHeight="1" hidden="1">
      <c r="A131" s="121" t="s">
        <v>127</v>
      </c>
      <c r="B131" s="20" t="s">
        <v>78</v>
      </c>
      <c r="C131" s="18">
        <v>3</v>
      </c>
      <c r="D131" s="18">
        <v>9</v>
      </c>
      <c r="E131" s="19">
        <v>7952200</v>
      </c>
      <c r="F131" s="60"/>
      <c r="G131" s="61">
        <f>G132</f>
        <v>0</v>
      </c>
      <c r="H131" s="61">
        <f>H132</f>
        <v>0</v>
      </c>
      <c r="I131" s="135" t="e">
        <f t="shared" si="4"/>
        <v>#DIV/0!</v>
      </c>
    </row>
    <row r="132" spans="1:9" ht="33" customHeight="1" hidden="1">
      <c r="A132" s="122" t="s">
        <v>123</v>
      </c>
      <c r="B132" s="20" t="s">
        <v>78</v>
      </c>
      <c r="C132" s="18">
        <v>3</v>
      </c>
      <c r="D132" s="18">
        <v>9</v>
      </c>
      <c r="E132" s="19">
        <v>7952200</v>
      </c>
      <c r="F132" s="60">
        <v>244</v>
      </c>
      <c r="G132" s="61"/>
      <c r="H132" s="61"/>
      <c r="I132" s="135" t="e">
        <f t="shared" si="4"/>
        <v>#DIV/0!</v>
      </c>
    </row>
    <row r="133" spans="1:9" ht="0.75" customHeight="1" hidden="1">
      <c r="A133" s="116" t="s">
        <v>186</v>
      </c>
      <c r="B133" s="4" t="s">
        <v>78</v>
      </c>
      <c r="C133" s="5">
        <v>3</v>
      </c>
      <c r="D133" s="5">
        <v>9</v>
      </c>
      <c r="E133" s="12" t="s">
        <v>209</v>
      </c>
      <c r="F133" s="41"/>
      <c r="G133" s="58">
        <f>G134</f>
        <v>0</v>
      </c>
      <c r="H133" s="58">
        <f>H134</f>
        <v>0</v>
      </c>
      <c r="I133" s="135" t="e">
        <f t="shared" si="4"/>
        <v>#DIV/0!</v>
      </c>
    </row>
    <row r="134" spans="1:9" ht="35.25" customHeight="1" hidden="1">
      <c r="A134" s="109" t="s">
        <v>222</v>
      </c>
      <c r="B134" s="3" t="s">
        <v>78</v>
      </c>
      <c r="C134" s="14">
        <v>3</v>
      </c>
      <c r="D134" s="14">
        <v>9</v>
      </c>
      <c r="E134" s="13" t="s">
        <v>209</v>
      </c>
      <c r="F134" s="40">
        <v>200</v>
      </c>
      <c r="G134" s="50">
        <v>0</v>
      </c>
      <c r="H134" s="50">
        <v>0</v>
      </c>
      <c r="I134" s="135" t="e">
        <f t="shared" si="4"/>
        <v>#DIV/0!</v>
      </c>
    </row>
    <row r="135" spans="1:9" ht="35.25" customHeight="1" hidden="1">
      <c r="A135" s="107" t="s">
        <v>65</v>
      </c>
      <c r="B135" s="1" t="s">
        <v>78</v>
      </c>
      <c r="C135" s="131">
        <v>3</v>
      </c>
      <c r="D135" s="131">
        <v>10</v>
      </c>
      <c r="E135" s="13"/>
      <c r="F135" s="40"/>
      <c r="G135" s="58">
        <f aca="true" t="shared" si="7" ref="G135:H137">G136</f>
        <v>118800</v>
      </c>
      <c r="H135" s="58">
        <f t="shared" si="7"/>
        <v>0</v>
      </c>
      <c r="I135" s="135">
        <f>H135/G135*100</f>
        <v>0</v>
      </c>
    </row>
    <row r="136" spans="1:9" ht="35.25" customHeight="1" hidden="1">
      <c r="A136" s="107" t="s">
        <v>152</v>
      </c>
      <c r="B136" s="1" t="s">
        <v>78</v>
      </c>
      <c r="C136" s="131">
        <v>3</v>
      </c>
      <c r="D136" s="131">
        <v>10</v>
      </c>
      <c r="E136" s="12" t="s">
        <v>189</v>
      </c>
      <c r="F136" s="40" t="s">
        <v>8</v>
      </c>
      <c r="G136" s="58">
        <f t="shared" si="7"/>
        <v>118800</v>
      </c>
      <c r="H136" s="58">
        <f t="shared" si="7"/>
        <v>0</v>
      </c>
      <c r="I136" s="135">
        <f>H136/G136*100</f>
        <v>0</v>
      </c>
    </row>
    <row r="137" spans="1:9" ht="78" customHeight="1" hidden="1">
      <c r="A137" s="107" t="s">
        <v>186</v>
      </c>
      <c r="B137" s="1" t="s">
        <v>78</v>
      </c>
      <c r="C137" s="131">
        <v>3</v>
      </c>
      <c r="D137" s="131">
        <v>10</v>
      </c>
      <c r="E137" s="12" t="s">
        <v>209</v>
      </c>
      <c r="F137" s="40"/>
      <c r="G137" s="58">
        <f t="shared" si="7"/>
        <v>118800</v>
      </c>
      <c r="H137" s="58">
        <f t="shared" si="7"/>
        <v>0</v>
      </c>
      <c r="I137" s="135">
        <f>H137/G137*100</f>
        <v>0</v>
      </c>
    </row>
    <row r="138" spans="1:9" ht="35.25" customHeight="1" hidden="1">
      <c r="A138" s="109" t="s">
        <v>222</v>
      </c>
      <c r="B138" s="2" t="s">
        <v>78</v>
      </c>
      <c r="C138" s="136">
        <v>3</v>
      </c>
      <c r="D138" s="136">
        <v>10</v>
      </c>
      <c r="E138" s="137" t="s">
        <v>209</v>
      </c>
      <c r="F138" s="40">
        <v>200</v>
      </c>
      <c r="G138" s="50">
        <v>118800</v>
      </c>
      <c r="H138" s="50">
        <v>0</v>
      </c>
      <c r="I138" s="138">
        <f>H138/G138*100</f>
        <v>0</v>
      </c>
    </row>
    <row r="139" spans="1:9" ht="0.75" customHeight="1" hidden="1">
      <c r="A139" s="116" t="s">
        <v>163</v>
      </c>
      <c r="B139" s="4" t="s">
        <v>78</v>
      </c>
      <c r="C139" s="5">
        <v>3</v>
      </c>
      <c r="D139" s="5">
        <v>14</v>
      </c>
      <c r="E139" s="17"/>
      <c r="F139" s="41"/>
      <c r="G139" s="58">
        <f>G140</f>
        <v>0</v>
      </c>
      <c r="H139" s="58">
        <f>H140</f>
        <v>0</v>
      </c>
      <c r="I139" s="135" t="e">
        <f t="shared" si="4"/>
        <v>#DIV/0!</v>
      </c>
    </row>
    <row r="140" spans="1:9" ht="33" customHeight="1" hidden="1">
      <c r="A140" s="107" t="s">
        <v>152</v>
      </c>
      <c r="B140" s="4" t="s">
        <v>78</v>
      </c>
      <c r="C140" s="5">
        <v>3</v>
      </c>
      <c r="D140" s="5">
        <v>14</v>
      </c>
      <c r="E140" s="12" t="s">
        <v>189</v>
      </c>
      <c r="F140" s="40"/>
      <c r="G140" s="58">
        <f>G142</f>
        <v>0</v>
      </c>
      <c r="H140" s="58">
        <f>H142</f>
        <v>0</v>
      </c>
      <c r="I140" s="135" t="e">
        <f t="shared" si="4"/>
        <v>#DIV/0!</v>
      </c>
    </row>
    <row r="141" spans="1:9" ht="55.5" customHeight="1" hidden="1">
      <c r="A141" s="107" t="s">
        <v>164</v>
      </c>
      <c r="B141" s="4" t="s">
        <v>78</v>
      </c>
      <c r="C141" s="5">
        <v>3</v>
      </c>
      <c r="D141" s="5">
        <v>14</v>
      </c>
      <c r="E141" s="12" t="s">
        <v>225</v>
      </c>
      <c r="F141" s="40"/>
      <c r="G141" s="58">
        <f>G142</f>
        <v>0</v>
      </c>
      <c r="H141" s="58">
        <f>H142</f>
        <v>0</v>
      </c>
      <c r="I141" s="135" t="e">
        <f t="shared" si="4"/>
        <v>#DIV/0!</v>
      </c>
    </row>
    <row r="142" spans="1:9" ht="75" customHeight="1" hidden="1">
      <c r="A142" s="109" t="s">
        <v>222</v>
      </c>
      <c r="B142" s="3" t="s">
        <v>78</v>
      </c>
      <c r="C142" s="14">
        <v>3</v>
      </c>
      <c r="D142" s="14">
        <v>14</v>
      </c>
      <c r="E142" s="13" t="s">
        <v>225</v>
      </c>
      <c r="F142" s="40">
        <v>200</v>
      </c>
      <c r="G142" s="50">
        <v>0</v>
      </c>
      <c r="H142" s="50">
        <v>0</v>
      </c>
      <c r="I142" s="135" t="e">
        <f t="shared" si="4"/>
        <v>#DIV/0!</v>
      </c>
    </row>
    <row r="143" spans="1:9" ht="23.25" customHeight="1">
      <c r="A143" s="104" t="s">
        <v>13</v>
      </c>
      <c r="B143" s="4" t="s">
        <v>78</v>
      </c>
      <c r="C143" s="5">
        <v>4</v>
      </c>
      <c r="D143" s="5"/>
      <c r="E143" s="10"/>
      <c r="F143" s="40"/>
      <c r="G143" s="58">
        <f>G163+G148+G144</f>
        <v>931899</v>
      </c>
      <c r="H143" s="58">
        <f>H163+H148+H144</f>
        <v>838548</v>
      </c>
      <c r="I143" s="135">
        <f t="shared" si="4"/>
        <v>89.9827127188676</v>
      </c>
    </row>
    <row r="144" spans="1:9" ht="23.25" customHeight="1" hidden="1">
      <c r="A144" s="104" t="s">
        <v>16</v>
      </c>
      <c r="B144" s="4" t="s">
        <v>78</v>
      </c>
      <c r="C144" s="5">
        <v>4</v>
      </c>
      <c r="D144" s="5">
        <v>8</v>
      </c>
      <c r="E144" s="10"/>
      <c r="F144" s="40"/>
      <c r="G144" s="58">
        <f aca="true" t="shared" si="8" ref="G144:H146">G145</f>
        <v>177174</v>
      </c>
      <c r="H144" s="58">
        <f t="shared" si="8"/>
        <v>113823</v>
      </c>
      <c r="I144" s="135">
        <f t="shared" si="4"/>
        <v>64.24362491110433</v>
      </c>
    </row>
    <row r="145" spans="1:9" ht="30.75" customHeight="1">
      <c r="A145" s="107" t="s">
        <v>152</v>
      </c>
      <c r="B145" s="4" t="s">
        <v>78</v>
      </c>
      <c r="C145" s="5">
        <v>4</v>
      </c>
      <c r="D145" s="5">
        <v>8</v>
      </c>
      <c r="E145" s="12" t="s">
        <v>189</v>
      </c>
      <c r="F145" s="40"/>
      <c r="G145" s="58">
        <f t="shared" si="8"/>
        <v>177174</v>
      </c>
      <c r="H145" s="58">
        <f t="shared" si="8"/>
        <v>113823</v>
      </c>
      <c r="I145" s="135">
        <f t="shared" si="4"/>
        <v>64.24362491110433</v>
      </c>
    </row>
    <row r="146" spans="1:9" ht="47.25" customHeight="1">
      <c r="A146" s="108" t="s">
        <v>227</v>
      </c>
      <c r="B146" s="4" t="s">
        <v>78</v>
      </c>
      <c r="C146" s="5">
        <v>4</v>
      </c>
      <c r="D146" s="5">
        <v>8</v>
      </c>
      <c r="E146" s="17" t="s">
        <v>226</v>
      </c>
      <c r="F146" s="32"/>
      <c r="G146" s="49">
        <f t="shared" si="8"/>
        <v>177174</v>
      </c>
      <c r="H146" s="49">
        <f t="shared" si="8"/>
        <v>113823</v>
      </c>
      <c r="I146" s="135">
        <f t="shared" si="4"/>
        <v>64.24362491110433</v>
      </c>
    </row>
    <row r="147" spans="1:9" ht="36" customHeight="1">
      <c r="A147" s="120" t="s">
        <v>148</v>
      </c>
      <c r="B147" s="3" t="s">
        <v>78</v>
      </c>
      <c r="C147" s="14">
        <v>4</v>
      </c>
      <c r="D147" s="14">
        <v>8</v>
      </c>
      <c r="E147" s="10" t="s">
        <v>226</v>
      </c>
      <c r="F147" s="40">
        <v>800</v>
      </c>
      <c r="G147" s="50">
        <f>204900-27726</f>
        <v>177174</v>
      </c>
      <c r="H147" s="50">
        <v>113823</v>
      </c>
      <c r="I147" s="135">
        <f t="shared" si="4"/>
        <v>64.24362491110433</v>
      </c>
    </row>
    <row r="148" spans="1:9" ht="24" customHeight="1">
      <c r="A148" s="104" t="s">
        <v>114</v>
      </c>
      <c r="B148" s="4" t="s">
        <v>78</v>
      </c>
      <c r="C148" s="5">
        <v>4</v>
      </c>
      <c r="D148" s="5">
        <v>9</v>
      </c>
      <c r="E148" s="130"/>
      <c r="F148" s="40"/>
      <c r="G148" s="58">
        <f>G149</f>
        <v>734725</v>
      </c>
      <c r="H148" s="58">
        <f>H149</f>
        <v>724725</v>
      </c>
      <c r="I148" s="135">
        <f t="shared" si="4"/>
        <v>98.63894654462554</v>
      </c>
    </row>
    <row r="149" spans="1:9" ht="27" customHeight="1">
      <c r="A149" s="107" t="s">
        <v>152</v>
      </c>
      <c r="B149" s="4" t="s">
        <v>78</v>
      </c>
      <c r="C149" s="5">
        <v>4</v>
      </c>
      <c r="D149" s="5">
        <v>9</v>
      </c>
      <c r="E149" s="12" t="s">
        <v>189</v>
      </c>
      <c r="F149" s="40"/>
      <c r="G149" s="58">
        <f>G150+G154+G152+G156+G158+G160+G168</f>
        <v>734725</v>
      </c>
      <c r="H149" s="58">
        <f>H150+H154+H152+H156+H158+H160</f>
        <v>724725</v>
      </c>
      <c r="I149" s="135">
        <f aca="true" t="shared" si="9" ref="I149:I223">H149/G149*100</f>
        <v>98.63894654462554</v>
      </c>
    </row>
    <row r="150" spans="1:9" ht="54" customHeight="1">
      <c r="A150" s="108" t="s">
        <v>258</v>
      </c>
      <c r="B150" s="4" t="s">
        <v>78</v>
      </c>
      <c r="C150" s="5">
        <v>4</v>
      </c>
      <c r="D150" s="5">
        <v>9</v>
      </c>
      <c r="E150" s="17" t="s">
        <v>210</v>
      </c>
      <c r="F150" s="32"/>
      <c r="G150" s="49">
        <f>G151</f>
        <v>734725</v>
      </c>
      <c r="H150" s="49">
        <f>H151</f>
        <v>724725</v>
      </c>
      <c r="I150" s="135">
        <f t="shared" si="9"/>
        <v>98.63894654462554</v>
      </c>
    </row>
    <row r="151" spans="1:9" ht="30.75" customHeight="1">
      <c r="A151" s="109" t="s">
        <v>146</v>
      </c>
      <c r="B151" s="3" t="s">
        <v>78</v>
      </c>
      <c r="C151" s="14">
        <v>4</v>
      </c>
      <c r="D151" s="14">
        <v>9</v>
      </c>
      <c r="E151" s="10" t="s">
        <v>210</v>
      </c>
      <c r="F151" s="40">
        <v>200</v>
      </c>
      <c r="G151" s="50">
        <v>734725</v>
      </c>
      <c r="H151" s="50">
        <v>724725</v>
      </c>
      <c r="I151" s="135">
        <f t="shared" si="9"/>
        <v>98.63894654462554</v>
      </c>
    </row>
    <row r="152" spans="1:9" ht="0.75" customHeight="1" hidden="1">
      <c r="A152" s="123" t="s">
        <v>182</v>
      </c>
      <c r="B152" s="4" t="s">
        <v>78</v>
      </c>
      <c r="C152" s="5">
        <v>4</v>
      </c>
      <c r="D152" s="5">
        <v>9</v>
      </c>
      <c r="E152" s="17" t="s">
        <v>211</v>
      </c>
      <c r="F152" s="41"/>
      <c r="G152" s="58">
        <f>G153</f>
        <v>0</v>
      </c>
      <c r="H152" s="58">
        <f>H153</f>
        <v>0</v>
      </c>
      <c r="I152" s="135" t="e">
        <f t="shared" si="9"/>
        <v>#DIV/0!</v>
      </c>
    </row>
    <row r="153" spans="1:9" ht="29.25" customHeight="1" hidden="1">
      <c r="A153" s="109" t="s">
        <v>222</v>
      </c>
      <c r="B153" s="3" t="s">
        <v>78</v>
      </c>
      <c r="C153" s="14">
        <v>4</v>
      </c>
      <c r="D153" s="14">
        <v>9</v>
      </c>
      <c r="E153" s="10" t="s">
        <v>211</v>
      </c>
      <c r="F153" s="40">
        <v>200</v>
      </c>
      <c r="G153" s="50">
        <v>0</v>
      </c>
      <c r="H153" s="50">
        <v>0</v>
      </c>
      <c r="I153" s="135" t="e">
        <f t="shared" si="9"/>
        <v>#DIV/0!</v>
      </c>
    </row>
    <row r="154" spans="1:9" ht="33" customHeight="1" hidden="1">
      <c r="A154" s="124" t="s">
        <v>183</v>
      </c>
      <c r="B154" s="4" t="s">
        <v>78</v>
      </c>
      <c r="C154" s="5">
        <v>4</v>
      </c>
      <c r="D154" s="5">
        <v>9</v>
      </c>
      <c r="E154" s="17" t="s">
        <v>220</v>
      </c>
      <c r="F154" s="32"/>
      <c r="G154" s="49">
        <f>G155</f>
        <v>0</v>
      </c>
      <c r="H154" s="49">
        <f>H155</f>
        <v>0</v>
      </c>
      <c r="I154" s="135" t="e">
        <f t="shared" si="9"/>
        <v>#DIV/0!</v>
      </c>
    </row>
    <row r="155" spans="1:9" ht="35.25" customHeight="1" hidden="1">
      <c r="A155" s="109" t="s">
        <v>222</v>
      </c>
      <c r="B155" s="3" t="s">
        <v>78</v>
      </c>
      <c r="C155" s="14">
        <v>4</v>
      </c>
      <c r="D155" s="14">
        <v>9</v>
      </c>
      <c r="E155" s="10" t="s">
        <v>220</v>
      </c>
      <c r="F155" s="40">
        <v>200</v>
      </c>
      <c r="G155" s="50">
        <v>0</v>
      </c>
      <c r="H155" s="50">
        <v>0</v>
      </c>
      <c r="I155" s="135" t="e">
        <f t="shared" si="9"/>
        <v>#DIV/0!</v>
      </c>
    </row>
    <row r="156" spans="1:9" ht="29.25" customHeight="1" hidden="1">
      <c r="A156" s="125" t="s">
        <v>199</v>
      </c>
      <c r="B156" s="7">
        <v>925</v>
      </c>
      <c r="C156" s="5">
        <v>4</v>
      </c>
      <c r="D156" s="5">
        <v>9</v>
      </c>
      <c r="E156" s="17" t="s">
        <v>212</v>
      </c>
      <c r="F156" s="41"/>
      <c r="G156" s="58">
        <f>G157</f>
        <v>0</v>
      </c>
      <c r="H156" s="58">
        <f>H157</f>
        <v>0</v>
      </c>
      <c r="I156" s="135" t="e">
        <f t="shared" si="9"/>
        <v>#DIV/0!</v>
      </c>
    </row>
    <row r="157" spans="1:9" ht="22.5" customHeight="1" hidden="1">
      <c r="A157" s="109" t="s">
        <v>146</v>
      </c>
      <c r="B157" s="11">
        <v>925</v>
      </c>
      <c r="C157" s="14">
        <v>4</v>
      </c>
      <c r="D157" s="14">
        <v>9</v>
      </c>
      <c r="E157" s="10" t="s">
        <v>212</v>
      </c>
      <c r="F157" s="40">
        <v>200</v>
      </c>
      <c r="G157" s="50">
        <v>0</v>
      </c>
      <c r="H157" s="50">
        <v>0</v>
      </c>
      <c r="I157" s="135" t="e">
        <f t="shared" si="9"/>
        <v>#DIV/0!</v>
      </c>
    </row>
    <row r="158" spans="1:9" ht="81" customHeight="1" hidden="1">
      <c r="A158" s="107" t="s">
        <v>255</v>
      </c>
      <c r="B158" s="1" t="s">
        <v>78</v>
      </c>
      <c r="C158" s="131">
        <v>4</v>
      </c>
      <c r="D158" s="131">
        <v>9</v>
      </c>
      <c r="E158" s="130" t="s">
        <v>249</v>
      </c>
      <c r="F158" s="41"/>
      <c r="G158" s="58">
        <f>G159</f>
        <v>0</v>
      </c>
      <c r="H158" s="58">
        <f>H159</f>
        <v>0</v>
      </c>
      <c r="I158" s="139" t="e">
        <f>H158/G158*100</f>
        <v>#DIV/0!</v>
      </c>
    </row>
    <row r="159" spans="1:9" ht="0.75" customHeight="1" hidden="1">
      <c r="A159" s="109" t="s">
        <v>146</v>
      </c>
      <c r="B159" s="2" t="s">
        <v>78</v>
      </c>
      <c r="C159" s="136">
        <v>4</v>
      </c>
      <c r="D159" s="136">
        <v>9</v>
      </c>
      <c r="E159" s="140" t="s">
        <v>249</v>
      </c>
      <c r="F159" s="56">
        <v>200</v>
      </c>
      <c r="G159" s="59">
        <v>0</v>
      </c>
      <c r="H159" s="59">
        <v>0</v>
      </c>
      <c r="I159" s="138" t="e">
        <f>H159/G159*100</f>
        <v>#DIV/0!</v>
      </c>
    </row>
    <row r="160" spans="1:9" ht="40.5" customHeight="1" hidden="1">
      <c r="A160" s="125" t="s">
        <v>256</v>
      </c>
      <c r="B160" s="7">
        <v>925</v>
      </c>
      <c r="C160" s="5">
        <v>4</v>
      </c>
      <c r="D160" s="5">
        <v>9</v>
      </c>
      <c r="E160" s="17" t="s">
        <v>211</v>
      </c>
      <c r="F160" s="41"/>
      <c r="G160" s="58">
        <f>G161</f>
        <v>0</v>
      </c>
      <c r="H160" s="58">
        <f>H161</f>
        <v>0</v>
      </c>
      <c r="I160" s="139" t="e">
        <f>H160/G160*100</f>
        <v>#DIV/0!</v>
      </c>
    </row>
    <row r="161" spans="1:9" ht="36.75" customHeight="1" hidden="1">
      <c r="A161" s="109" t="s">
        <v>146</v>
      </c>
      <c r="B161" s="11">
        <v>925</v>
      </c>
      <c r="C161" s="14">
        <v>4</v>
      </c>
      <c r="D161" s="14">
        <v>9</v>
      </c>
      <c r="E161" s="10" t="s">
        <v>211</v>
      </c>
      <c r="F161" s="40">
        <v>200</v>
      </c>
      <c r="G161" s="50">
        <v>0</v>
      </c>
      <c r="H161" s="50">
        <v>0</v>
      </c>
      <c r="I161" s="138" t="e">
        <f>H161/G161*100</f>
        <v>#DIV/0!</v>
      </c>
    </row>
    <row r="162" spans="1:9" ht="0.75" customHeight="1" hidden="1">
      <c r="A162" s="109"/>
      <c r="B162" s="11"/>
      <c r="C162" s="14"/>
      <c r="D162" s="14"/>
      <c r="E162" s="10"/>
      <c r="F162" s="40"/>
      <c r="G162" s="50"/>
      <c r="H162" s="50"/>
      <c r="I162" s="135"/>
    </row>
    <row r="163" spans="1:9" ht="34.5" customHeight="1">
      <c r="A163" s="104" t="s">
        <v>14</v>
      </c>
      <c r="B163" s="4" t="s">
        <v>78</v>
      </c>
      <c r="C163" s="5">
        <v>4</v>
      </c>
      <c r="D163" s="5">
        <v>12</v>
      </c>
      <c r="E163" s="17"/>
      <c r="F163" s="41"/>
      <c r="G163" s="58">
        <f>G165</f>
        <v>20000</v>
      </c>
      <c r="H163" s="58">
        <f>H165</f>
        <v>0</v>
      </c>
      <c r="I163" s="135">
        <f t="shared" si="9"/>
        <v>0</v>
      </c>
    </row>
    <row r="164" spans="1:9" ht="28.5" customHeight="1">
      <c r="A164" s="107" t="s">
        <v>152</v>
      </c>
      <c r="B164" s="4" t="s">
        <v>78</v>
      </c>
      <c r="C164" s="5">
        <v>4</v>
      </c>
      <c r="D164" s="5">
        <v>12</v>
      </c>
      <c r="E164" s="12" t="s">
        <v>189</v>
      </c>
      <c r="F164" s="41"/>
      <c r="G164" s="62">
        <f aca="true" t="shared" si="10" ref="G164:H166">G165</f>
        <v>20000</v>
      </c>
      <c r="H164" s="62">
        <f t="shared" si="10"/>
        <v>0</v>
      </c>
      <c r="I164" s="135">
        <f t="shared" si="9"/>
        <v>0</v>
      </c>
    </row>
    <row r="165" spans="1:9" ht="31.5" customHeight="1">
      <c r="A165" s="108" t="s">
        <v>60</v>
      </c>
      <c r="B165" s="4" t="s">
        <v>78</v>
      </c>
      <c r="C165" s="5">
        <v>4</v>
      </c>
      <c r="D165" s="5">
        <v>12</v>
      </c>
      <c r="E165" s="17" t="s">
        <v>213</v>
      </c>
      <c r="F165" s="32"/>
      <c r="G165" s="49">
        <f t="shared" si="10"/>
        <v>20000</v>
      </c>
      <c r="H165" s="49">
        <f t="shared" si="10"/>
        <v>0</v>
      </c>
      <c r="I165" s="135">
        <f t="shared" si="9"/>
        <v>0</v>
      </c>
    </row>
    <row r="166" spans="1:9" ht="30" customHeight="1">
      <c r="A166" s="106" t="s">
        <v>60</v>
      </c>
      <c r="B166" s="3" t="s">
        <v>78</v>
      </c>
      <c r="C166" s="14">
        <v>4</v>
      </c>
      <c r="D166" s="14">
        <v>12</v>
      </c>
      <c r="E166" s="10" t="s">
        <v>213</v>
      </c>
      <c r="F166" s="40"/>
      <c r="G166" s="50">
        <f t="shared" si="10"/>
        <v>20000</v>
      </c>
      <c r="H166" s="50">
        <f t="shared" si="10"/>
        <v>0</v>
      </c>
      <c r="I166" s="135">
        <f t="shared" si="9"/>
        <v>0</v>
      </c>
    </row>
    <row r="167" spans="1:9" ht="31.5" customHeight="1">
      <c r="A167" s="109" t="s">
        <v>146</v>
      </c>
      <c r="B167" s="3" t="s">
        <v>78</v>
      </c>
      <c r="C167" s="14">
        <v>4</v>
      </c>
      <c r="D167" s="14">
        <v>12</v>
      </c>
      <c r="E167" s="10" t="s">
        <v>213</v>
      </c>
      <c r="F167" s="40">
        <v>200</v>
      </c>
      <c r="G167" s="50">
        <v>20000</v>
      </c>
      <c r="H167" s="50">
        <v>0</v>
      </c>
      <c r="I167" s="135">
        <f t="shared" si="9"/>
        <v>0</v>
      </c>
    </row>
    <row r="168" spans="1:9" ht="0.75" customHeight="1">
      <c r="A168" s="107" t="s">
        <v>255</v>
      </c>
      <c r="B168" s="1" t="s">
        <v>78</v>
      </c>
      <c r="C168" s="131">
        <v>4</v>
      </c>
      <c r="D168" s="131">
        <v>9</v>
      </c>
      <c r="E168" s="130" t="s">
        <v>212</v>
      </c>
      <c r="F168" s="40"/>
      <c r="G168" s="58">
        <f>G169</f>
        <v>0</v>
      </c>
      <c r="H168" s="58">
        <f>H169</f>
        <v>0</v>
      </c>
      <c r="I168" s="139" t="e">
        <f t="shared" si="9"/>
        <v>#DIV/0!</v>
      </c>
    </row>
    <row r="169" spans="1:9" ht="23.25" customHeight="1" hidden="1">
      <c r="A169" s="109" t="s">
        <v>146</v>
      </c>
      <c r="B169" s="2" t="s">
        <v>78</v>
      </c>
      <c r="C169" s="136">
        <v>4</v>
      </c>
      <c r="D169" s="136">
        <v>9</v>
      </c>
      <c r="E169" s="140" t="s">
        <v>212</v>
      </c>
      <c r="F169" s="40">
        <v>200</v>
      </c>
      <c r="G169" s="50">
        <v>0</v>
      </c>
      <c r="H169" s="50">
        <v>0</v>
      </c>
      <c r="I169" s="138" t="e">
        <f t="shared" si="9"/>
        <v>#DIV/0!</v>
      </c>
    </row>
    <row r="170" spans="1:9" ht="24" customHeight="1">
      <c r="A170" s="103" t="s">
        <v>18</v>
      </c>
      <c r="B170" s="4" t="s">
        <v>78</v>
      </c>
      <c r="C170" s="5">
        <v>5</v>
      </c>
      <c r="D170" s="5" t="s">
        <v>8</v>
      </c>
      <c r="E170" s="17" t="s">
        <v>8</v>
      </c>
      <c r="F170" s="32" t="s">
        <v>8</v>
      </c>
      <c r="G170" s="49">
        <f>G175+G206+G202+G239</f>
        <v>15305804.21</v>
      </c>
      <c r="H170" s="49">
        <f>H175+H206+H202+H239</f>
        <v>2274244.6799999997</v>
      </c>
      <c r="I170" s="135">
        <f t="shared" si="9"/>
        <v>14.85870751250123</v>
      </c>
    </row>
    <row r="171" spans="1:9" ht="16.5" hidden="1">
      <c r="A171" s="103" t="s">
        <v>0</v>
      </c>
      <c r="B171" s="4" t="s">
        <v>78</v>
      </c>
      <c r="C171" s="5">
        <v>5</v>
      </c>
      <c r="D171" s="5">
        <v>2</v>
      </c>
      <c r="E171" s="17"/>
      <c r="F171" s="41"/>
      <c r="G171" s="58">
        <f aca="true" t="shared" si="11" ref="G171:H173">G172</f>
        <v>0</v>
      </c>
      <c r="H171" s="58">
        <f t="shared" si="11"/>
        <v>0</v>
      </c>
      <c r="I171" s="135" t="e">
        <f t="shared" si="9"/>
        <v>#DIV/0!</v>
      </c>
    </row>
    <row r="172" spans="1:9" ht="16.5" hidden="1">
      <c r="A172" s="106" t="s">
        <v>200</v>
      </c>
      <c r="B172" s="4" t="s">
        <v>78</v>
      </c>
      <c r="C172" s="14">
        <v>5</v>
      </c>
      <c r="D172" s="14">
        <v>2</v>
      </c>
      <c r="E172" s="10" t="s">
        <v>28</v>
      </c>
      <c r="F172" s="40"/>
      <c r="G172" s="50">
        <f t="shared" si="11"/>
        <v>0</v>
      </c>
      <c r="H172" s="50">
        <f t="shared" si="11"/>
        <v>0</v>
      </c>
      <c r="I172" s="135" t="e">
        <f t="shared" si="9"/>
        <v>#DIV/0!</v>
      </c>
    </row>
    <row r="173" spans="1:9" ht="67.5" hidden="1">
      <c r="A173" s="106" t="s">
        <v>57</v>
      </c>
      <c r="B173" s="4" t="s">
        <v>78</v>
      </c>
      <c r="C173" s="14">
        <v>5</v>
      </c>
      <c r="D173" s="14">
        <v>2</v>
      </c>
      <c r="E173" s="10" t="s">
        <v>46</v>
      </c>
      <c r="F173" s="40"/>
      <c r="G173" s="50">
        <f t="shared" si="11"/>
        <v>0</v>
      </c>
      <c r="H173" s="50">
        <f t="shared" si="11"/>
        <v>0</v>
      </c>
      <c r="I173" s="135" t="e">
        <f t="shared" si="9"/>
        <v>#DIV/0!</v>
      </c>
    </row>
    <row r="174" spans="1:9" ht="22.5" customHeight="1" hidden="1">
      <c r="A174" s="106" t="s">
        <v>47</v>
      </c>
      <c r="B174" s="4" t="s">
        <v>78</v>
      </c>
      <c r="C174" s="14">
        <v>5</v>
      </c>
      <c r="D174" s="14">
        <v>2</v>
      </c>
      <c r="E174" s="10" t="s">
        <v>48</v>
      </c>
      <c r="F174" s="40">
        <v>6</v>
      </c>
      <c r="G174" s="50"/>
      <c r="H174" s="50"/>
      <c r="I174" s="135" t="e">
        <f t="shared" si="9"/>
        <v>#DIV/0!</v>
      </c>
    </row>
    <row r="175" spans="1:9" ht="24" customHeight="1">
      <c r="A175" s="104" t="s">
        <v>2</v>
      </c>
      <c r="B175" s="4" t="s">
        <v>78</v>
      </c>
      <c r="C175" s="5">
        <v>5</v>
      </c>
      <c r="D175" s="5">
        <v>1</v>
      </c>
      <c r="E175" s="10"/>
      <c r="F175" s="40"/>
      <c r="G175" s="58">
        <f>G187</f>
        <v>1141977</v>
      </c>
      <c r="H175" s="58">
        <f>H187</f>
        <v>262049.37</v>
      </c>
      <c r="I175" s="135">
        <f t="shared" si="9"/>
        <v>22.946991927157903</v>
      </c>
    </row>
    <row r="176" spans="1:9" ht="37.5" customHeight="1" hidden="1">
      <c r="A176" s="110" t="s">
        <v>79</v>
      </c>
      <c r="B176" s="3" t="s">
        <v>78</v>
      </c>
      <c r="C176" s="14">
        <v>5</v>
      </c>
      <c r="D176" s="14">
        <v>1</v>
      </c>
      <c r="E176" s="10">
        <v>980000</v>
      </c>
      <c r="F176" s="40"/>
      <c r="G176" s="59">
        <f>G180+G177</f>
        <v>0</v>
      </c>
      <c r="H176" s="59">
        <f>H180+H177</f>
        <v>0</v>
      </c>
      <c r="I176" s="135" t="e">
        <f t="shared" si="9"/>
        <v>#DIV/0!</v>
      </c>
    </row>
    <row r="177" spans="1:9" ht="56.25" customHeight="1" hidden="1">
      <c r="A177" s="110" t="s">
        <v>108</v>
      </c>
      <c r="B177" s="3" t="s">
        <v>78</v>
      </c>
      <c r="C177" s="14">
        <v>5</v>
      </c>
      <c r="D177" s="14">
        <v>1</v>
      </c>
      <c r="E177" s="10" t="s">
        <v>82</v>
      </c>
      <c r="F177" s="40"/>
      <c r="G177" s="59">
        <f>G178</f>
        <v>0</v>
      </c>
      <c r="H177" s="59">
        <f>H178</f>
        <v>0</v>
      </c>
      <c r="I177" s="135" t="e">
        <f t="shared" si="9"/>
        <v>#DIV/0!</v>
      </c>
    </row>
    <row r="178" spans="1:9" ht="41.25" customHeight="1" hidden="1">
      <c r="A178" s="110" t="s">
        <v>109</v>
      </c>
      <c r="B178" s="3" t="s">
        <v>78</v>
      </c>
      <c r="C178" s="14">
        <v>5</v>
      </c>
      <c r="D178" s="14">
        <v>1</v>
      </c>
      <c r="E178" s="10" t="s">
        <v>83</v>
      </c>
      <c r="F178" s="40"/>
      <c r="G178" s="59">
        <f>G179</f>
        <v>0</v>
      </c>
      <c r="H178" s="59">
        <f>H179</f>
        <v>0</v>
      </c>
      <c r="I178" s="135" t="e">
        <f t="shared" si="9"/>
        <v>#DIV/0!</v>
      </c>
    </row>
    <row r="179" spans="1:9" ht="23.25" customHeight="1" hidden="1">
      <c r="A179" s="118" t="s">
        <v>75</v>
      </c>
      <c r="B179" s="3" t="s">
        <v>78</v>
      </c>
      <c r="C179" s="14">
        <v>5</v>
      </c>
      <c r="D179" s="14">
        <v>1</v>
      </c>
      <c r="E179" s="10" t="s">
        <v>83</v>
      </c>
      <c r="F179" s="40">
        <v>17</v>
      </c>
      <c r="G179" s="59"/>
      <c r="H179" s="59"/>
      <c r="I179" s="135" t="e">
        <f t="shared" si="9"/>
        <v>#DIV/0!</v>
      </c>
    </row>
    <row r="180" spans="1:9" ht="48" customHeight="1" hidden="1">
      <c r="A180" s="118" t="s">
        <v>106</v>
      </c>
      <c r="B180" s="3" t="s">
        <v>78</v>
      </c>
      <c r="C180" s="14">
        <v>5</v>
      </c>
      <c r="D180" s="14">
        <v>1</v>
      </c>
      <c r="E180" s="10">
        <v>980200</v>
      </c>
      <c r="F180" s="40"/>
      <c r="G180" s="59">
        <f>G181</f>
        <v>0</v>
      </c>
      <c r="H180" s="59">
        <f>H181</f>
        <v>0</v>
      </c>
      <c r="I180" s="135" t="e">
        <f t="shared" si="9"/>
        <v>#DIV/0!</v>
      </c>
    </row>
    <row r="181" spans="1:9" ht="36" customHeight="1" hidden="1">
      <c r="A181" s="118" t="s">
        <v>107</v>
      </c>
      <c r="B181" s="3" t="s">
        <v>78</v>
      </c>
      <c r="C181" s="14">
        <v>5</v>
      </c>
      <c r="D181" s="14">
        <v>1</v>
      </c>
      <c r="E181" s="10">
        <v>980201</v>
      </c>
      <c r="F181" s="40"/>
      <c r="G181" s="59">
        <f>G182</f>
        <v>0</v>
      </c>
      <c r="H181" s="59">
        <f>H182</f>
        <v>0</v>
      </c>
      <c r="I181" s="135" t="e">
        <f t="shared" si="9"/>
        <v>#DIV/0!</v>
      </c>
    </row>
    <row r="182" spans="1:9" ht="26.25" customHeight="1" hidden="1">
      <c r="A182" s="118" t="s">
        <v>75</v>
      </c>
      <c r="B182" s="3" t="s">
        <v>78</v>
      </c>
      <c r="C182" s="14">
        <v>5</v>
      </c>
      <c r="D182" s="14">
        <v>1</v>
      </c>
      <c r="E182" s="10">
        <v>980201</v>
      </c>
      <c r="F182" s="40">
        <v>17</v>
      </c>
      <c r="G182" s="59"/>
      <c r="H182" s="59"/>
      <c r="I182" s="135" t="e">
        <f t="shared" si="9"/>
        <v>#DIV/0!</v>
      </c>
    </row>
    <row r="183" spans="1:9" ht="29.25" customHeight="1" hidden="1">
      <c r="A183" s="106" t="s">
        <v>98</v>
      </c>
      <c r="B183" s="3" t="s">
        <v>78</v>
      </c>
      <c r="C183" s="14">
        <v>5</v>
      </c>
      <c r="D183" s="14">
        <v>1</v>
      </c>
      <c r="E183" s="10"/>
      <c r="F183" s="40"/>
      <c r="G183" s="59"/>
      <c r="H183" s="59"/>
      <c r="I183" s="135" t="e">
        <f t="shared" si="9"/>
        <v>#DIV/0!</v>
      </c>
    </row>
    <row r="184" spans="1:9" ht="0.75" customHeight="1" hidden="1">
      <c r="A184" s="106" t="s">
        <v>124</v>
      </c>
      <c r="B184" s="3" t="s">
        <v>78</v>
      </c>
      <c r="C184" s="14">
        <v>5</v>
      </c>
      <c r="D184" s="14">
        <v>1</v>
      </c>
      <c r="E184" s="10">
        <v>7950000</v>
      </c>
      <c r="F184" s="40"/>
      <c r="G184" s="59">
        <f>G185</f>
        <v>0</v>
      </c>
      <c r="H184" s="59">
        <f>H185</f>
        <v>0</v>
      </c>
      <c r="I184" s="135" t="e">
        <f t="shared" si="9"/>
        <v>#DIV/0!</v>
      </c>
    </row>
    <row r="185" spans="1:9" ht="46.5" customHeight="1" hidden="1">
      <c r="A185" s="118" t="s">
        <v>122</v>
      </c>
      <c r="B185" s="3" t="s">
        <v>78</v>
      </c>
      <c r="C185" s="14">
        <v>5</v>
      </c>
      <c r="D185" s="14">
        <v>1</v>
      </c>
      <c r="E185" s="10">
        <v>7952000</v>
      </c>
      <c r="F185" s="40"/>
      <c r="G185" s="59">
        <f>G186</f>
        <v>0</v>
      </c>
      <c r="H185" s="59">
        <f>H186</f>
        <v>0</v>
      </c>
      <c r="I185" s="135" t="e">
        <f t="shared" si="9"/>
        <v>#DIV/0!</v>
      </c>
    </row>
    <row r="186" spans="1:9" ht="39.75" customHeight="1" hidden="1">
      <c r="A186" s="110" t="s">
        <v>121</v>
      </c>
      <c r="B186" s="3" t="s">
        <v>78</v>
      </c>
      <c r="C186" s="14">
        <v>5</v>
      </c>
      <c r="D186" s="14">
        <v>1</v>
      </c>
      <c r="E186" s="10">
        <v>7952000</v>
      </c>
      <c r="F186" s="40">
        <v>243</v>
      </c>
      <c r="G186" s="59"/>
      <c r="H186" s="59"/>
      <c r="I186" s="135" t="e">
        <f t="shared" si="9"/>
        <v>#DIV/0!</v>
      </c>
    </row>
    <row r="187" spans="1:9" ht="27.75" customHeight="1">
      <c r="A187" s="107" t="s">
        <v>152</v>
      </c>
      <c r="B187" s="4" t="s">
        <v>78</v>
      </c>
      <c r="C187" s="5">
        <v>5</v>
      </c>
      <c r="D187" s="5">
        <v>1</v>
      </c>
      <c r="E187" s="12" t="s">
        <v>189</v>
      </c>
      <c r="F187" s="41"/>
      <c r="G187" s="58">
        <f>G188+G195+G198+G192+G200</f>
        <v>1141977</v>
      </c>
      <c r="H187" s="58">
        <f>H188+H195+H198+H192+H200</f>
        <v>262049.37</v>
      </c>
      <c r="I187" s="135">
        <f t="shared" si="9"/>
        <v>22.946991927157903</v>
      </c>
    </row>
    <row r="188" spans="1:9" ht="48" customHeight="1" hidden="1">
      <c r="A188" s="108" t="s">
        <v>74</v>
      </c>
      <c r="B188" s="4" t="s">
        <v>78</v>
      </c>
      <c r="C188" s="5">
        <v>5</v>
      </c>
      <c r="D188" s="5">
        <v>1</v>
      </c>
      <c r="E188" s="17" t="s">
        <v>136</v>
      </c>
      <c r="F188" s="41"/>
      <c r="G188" s="58">
        <f>G191</f>
        <v>0</v>
      </c>
      <c r="H188" s="58">
        <f>H191</f>
        <v>0</v>
      </c>
      <c r="I188" s="135" t="e">
        <f t="shared" si="9"/>
        <v>#DIV/0!</v>
      </c>
    </row>
    <row r="189" spans="1:9" ht="33" customHeight="1" hidden="1">
      <c r="A189" s="110" t="s">
        <v>72</v>
      </c>
      <c r="B189" s="3" t="s">
        <v>78</v>
      </c>
      <c r="C189" s="14">
        <v>5</v>
      </c>
      <c r="D189" s="14">
        <v>1</v>
      </c>
      <c r="E189" s="10" t="s">
        <v>71</v>
      </c>
      <c r="F189" s="40"/>
      <c r="G189" s="50"/>
      <c r="H189" s="50"/>
      <c r="I189" s="135" t="e">
        <f t="shared" si="9"/>
        <v>#DIV/0!</v>
      </c>
    </row>
    <row r="190" spans="1:9" ht="16.5" customHeight="1" hidden="1">
      <c r="A190" s="106" t="s">
        <v>47</v>
      </c>
      <c r="B190" s="3" t="s">
        <v>78</v>
      </c>
      <c r="C190" s="14">
        <v>5</v>
      </c>
      <c r="D190" s="14">
        <v>1</v>
      </c>
      <c r="E190" s="10">
        <v>3500200</v>
      </c>
      <c r="F190" s="40">
        <v>6</v>
      </c>
      <c r="G190" s="50"/>
      <c r="H190" s="50"/>
      <c r="I190" s="135" t="e">
        <f t="shared" si="9"/>
        <v>#DIV/0!</v>
      </c>
    </row>
    <row r="191" spans="1:9" ht="31.5" customHeight="1" hidden="1">
      <c r="A191" s="109" t="s">
        <v>146</v>
      </c>
      <c r="B191" s="3" t="s">
        <v>78</v>
      </c>
      <c r="C191" s="14">
        <v>5</v>
      </c>
      <c r="D191" s="14">
        <v>1</v>
      </c>
      <c r="E191" s="10" t="s">
        <v>136</v>
      </c>
      <c r="F191" s="40">
        <v>200</v>
      </c>
      <c r="G191" s="50"/>
      <c r="H191" s="50"/>
      <c r="I191" s="135" t="e">
        <f t="shared" si="9"/>
        <v>#DIV/0!</v>
      </c>
    </row>
    <row r="192" spans="1:9" ht="36" customHeight="1">
      <c r="A192" s="126" t="s">
        <v>221</v>
      </c>
      <c r="B192" s="4" t="s">
        <v>78</v>
      </c>
      <c r="C192" s="5">
        <v>5</v>
      </c>
      <c r="D192" s="5">
        <v>1</v>
      </c>
      <c r="E192" s="17" t="s">
        <v>214</v>
      </c>
      <c r="F192" s="41"/>
      <c r="G192" s="58">
        <f>G193+G194</f>
        <v>281790</v>
      </c>
      <c r="H192" s="58">
        <f>H193+H194</f>
        <v>162055.91</v>
      </c>
      <c r="I192" s="135">
        <f t="shared" si="9"/>
        <v>57.50946094609461</v>
      </c>
    </row>
    <row r="193" spans="1:9" ht="33.75" customHeight="1">
      <c r="A193" s="109" t="s">
        <v>222</v>
      </c>
      <c r="B193" s="3" t="s">
        <v>78</v>
      </c>
      <c r="C193" s="14">
        <v>5</v>
      </c>
      <c r="D193" s="14">
        <v>1</v>
      </c>
      <c r="E193" s="10" t="s">
        <v>214</v>
      </c>
      <c r="F193" s="40">
        <v>200</v>
      </c>
      <c r="G193" s="50">
        <v>281790</v>
      </c>
      <c r="H193" s="50">
        <v>162055.91</v>
      </c>
      <c r="I193" s="135">
        <f t="shared" si="9"/>
        <v>57.50946094609461</v>
      </c>
    </row>
    <row r="194" spans="1:9" ht="35.25" customHeight="1" hidden="1">
      <c r="A194" s="120" t="s">
        <v>148</v>
      </c>
      <c r="B194" s="3" t="s">
        <v>78</v>
      </c>
      <c r="C194" s="14">
        <v>5</v>
      </c>
      <c r="D194" s="14">
        <v>1</v>
      </c>
      <c r="E194" s="10" t="s">
        <v>214</v>
      </c>
      <c r="F194" s="40">
        <v>800</v>
      </c>
      <c r="G194" s="50">
        <v>0</v>
      </c>
      <c r="H194" s="50">
        <v>0</v>
      </c>
      <c r="I194" s="135"/>
    </row>
    <row r="195" spans="1:9" ht="23.25" customHeight="1">
      <c r="A195" s="104" t="s">
        <v>87</v>
      </c>
      <c r="B195" s="4" t="s">
        <v>78</v>
      </c>
      <c r="C195" s="5">
        <v>5</v>
      </c>
      <c r="D195" s="5">
        <v>1</v>
      </c>
      <c r="E195" s="17" t="s">
        <v>215</v>
      </c>
      <c r="F195" s="41"/>
      <c r="G195" s="58">
        <f>G196+G197</f>
        <v>205285</v>
      </c>
      <c r="H195" s="58">
        <f>H196+H197</f>
        <v>99993.46</v>
      </c>
      <c r="I195" s="135">
        <f t="shared" si="9"/>
        <v>48.709579365272674</v>
      </c>
    </row>
    <row r="196" spans="1:9" ht="32.25" customHeight="1">
      <c r="A196" s="109" t="s">
        <v>222</v>
      </c>
      <c r="B196" s="3" t="s">
        <v>78</v>
      </c>
      <c r="C196" s="14">
        <v>5</v>
      </c>
      <c r="D196" s="14">
        <v>1</v>
      </c>
      <c r="E196" s="10" t="s">
        <v>215</v>
      </c>
      <c r="F196" s="40">
        <v>200</v>
      </c>
      <c r="G196" s="50">
        <v>203285</v>
      </c>
      <c r="H196" s="50">
        <v>97993.46</v>
      </c>
      <c r="I196" s="135">
        <f t="shared" si="9"/>
        <v>48.20496347492437</v>
      </c>
    </row>
    <row r="197" spans="1:9" ht="30.75" customHeight="1">
      <c r="A197" s="120" t="s">
        <v>148</v>
      </c>
      <c r="B197" s="3" t="s">
        <v>78</v>
      </c>
      <c r="C197" s="14">
        <v>5</v>
      </c>
      <c r="D197" s="14">
        <v>1</v>
      </c>
      <c r="E197" s="10" t="s">
        <v>215</v>
      </c>
      <c r="F197" s="40">
        <v>800</v>
      </c>
      <c r="G197" s="50">
        <v>2000</v>
      </c>
      <c r="H197" s="50">
        <v>2000</v>
      </c>
      <c r="I197" s="135">
        <f t="shared" si="9"/>
        <v>100</v>
      </c>
    </row>
    <row r="198" spans="1:9" ht="26.25" customHeight="1" hidden="1">
      <c r="A198" s="113" t="s">
        <v>165</v>
      </c>
      <c r="B198" s="7">
        <v>925</v>
      </c>
      <c r="C198" s="5">
        <v>5</v>
      </c>
      <c r="D198" s="5">
        <v>1</v>
      </c>
      <c r="E198" s="17" t="s">
        <v>228</v>
      </c>
      <c r="F198" s="32"/>
      <c r="G198" s="49">
        <f>G199</f>
        <v>0</v>
      </c>
      <c r="H198" s="49">
        <f>H199</f>
        <v>0</v>
      </c>
      <c r="I198" s="135" t="e">
        <f t="shared" si="9"/>
        <v>#DIV/0!</v>
      </c>
    </row>
    <row r="199" spans="1:9" ht="22.5" customHeight="1" hidden="1">
      <c r="A199" s="127" t="s">
        <v>75</v>
      </c>
      <c r="B199" s="11">
        <v>925</v>
      </c>
      <c r="C199" s="14">
        <v>5</v>
      </c>
      <c r="D199" s="14">
        <v>1</v>
      </c>
      <c r="E199" s="10" t="s">
        <v>228</v>
      </c>
      <c r="F199" s="40">
        <v>500</v>
      </c>
      <c r="G199" s="50">
        <v>0</v>
      </c>
      <c r="H199" s="50">
        <v>0</v>
      </c>
      <c r="I199" s="135" t="e">
        <f t="shared" si="9"/>
        <v>#DIV/0!</v>
      </c>
    </row>
    <row r="200" spans="1:9" ht="54.75" customHeight="1">
      <c r="A200" s="104" t="s">
        <v>261</v>
      </c>
      <c r="B200" s="4" t="s">
        <v>78</v>
      </c>
      <c r="C200" s="5">
        <v>5</v>
      </c>
      <c r="D200" s="5">
        <v>1</v>
      </c>
      <c r="E200" s="17" t="s">
        <v>262</v>
      </c>
      <c r="F200" s="41"/>
      <c r="G200" s="58">
        <f>G201</f>
        <v>654902</v>
      </c>
      <c r="H200" s="58">
        <f>H201</f>
        <v>0</v>
      </c>
      <c r="I200" s="135">
        <f>H200/G200*100</f>
        <v>0</v>
      </c>
    </row>
    <row r="201" spans="1:9" ht="47.25" customHeight="1">
      <c r="A201" s="109" t="s">
        <v>222</v>
      </c>
      <c r="B201" s="3" t="s">
        <v>78</v>
      </c>
      <c r="C201" s="14">
        <v>5</v>
      </c>
      <c r="D201" s="14">
        <v>1</v>
      </c>
      <c r="E201" s="140" t="s">
        <v>262</v>
      </c>
      <c r="F201" s="40">
        <v>200</v>
      </c>
      <c r="G201" s="50">
        <v>654902</v>
      </c>
      <c r="H201" s="50">
        <v>0</v>
      </c>
      <c r="I201" s="135">
        <f>H201/G201*100</f>
        <v>0</v>
      </c>
    </row>
    <row r="202" spans="1:9" ht="25.5" customHeight="1">
      <c r="A202" s="104" t="s">
        <v>0</v>
      </c>
      <c r="B202" s="4" t="s">
        <v>78</v>
      </c>
      <c r="C202" s="5">
        <v>5</v>
      </c>
      <c r="D202" s="5">
        <v>2</v>
      </c>
      <c r="E202" s="10"/>
      <c r="F202" s="40"/>
      <c r="G202" s="58">
        <f aca="true" t="shared" si="12" ref="G202:H204">G203</f>
        <v>36800</v>
      </c>
      <c r="H202" s="58">
        <f t="shared" si="12"/>
        <v>5200</v>
      </c>
      <c r="I202" s="135">
        <f t="shared" si="9"/>
        <v>14.130434782608695</v>
      </c>
    </row>
    <row r="203" spans="1:9" ht="24.75" customHeight="1">
      <c r="A203" s="107" t="s">
        <v>152</v>
      </c>
      <c r="B203" s="4" t="s">
        <v>78</v>
      </c>
      <c r="C203" s="5">
        <v>5</v>
      </c>
      <c r="D203" s="5">
        <v>2</v>
      </c>
      <c r="E203" s="12" t="s">
        <v>189</v>
      </c>
      <c r="F203" s="40"/>
      <c r="G203" s="58">
        <f t="shared" si="12"/>
        <v>36800</v>
      </c>
      <c r="H203" s="58">
        <f t="shared" si="12"/>
        <v>5200</v>
      </c>
      <c r="I203" s="135">
        <f t="shared" si="9"/>
        <v>14.130434782608695</v>
      </c>
    </row>
    <row r="204" spans="1:9" ht="28.5" customHeight="1">
      <c r="A204" s="104" t="s">
        <v>70</v>
      </c>
      <c r="B204" s="4" t="s">
        <v>78</v>
      </c>
      <c r="C204" s="5">
        <v>5</v>
      </c>
      <c r="D204" s="5">
        <v>2</v>
      </c>
      <c r="E204" s="17" t="s">
        <v>216</v>
      </c>
      <c r="F204" s="41"/>
      <c r="G204" s="58">
        <f t="shared" si="12"/>
        <v>36800</v>
      </c>
      <c r="H204" s="58">
        <f t="shared" si="12"/>
        <v>5200</v>
      </c>
      <c r="I204" s="135">
        <f t="shared" si="9"/>
        <v>14.130434782608695</v>
      </c>
    </row>
    <row r="205" spans="1:9" ht="35.25" customHeight="1">
      <c r="A205" s="109" t="s">
        <v>222</v>
      </c>
      <c r="B205" s="3" t="s">
        <v>78</v>
      </c>
      <c r="C205" s="14">
        <v>5</v>
      </c>
      <c r="D205" s="14">
        <v>2</v>
      </c>
      <c r="E205" s="10" t="s">
        <v>216</v>
      </c>
      <c r="F205" s="40">
        <v>200</v>
      </c>
      <c r="G205" s="50">
        <v>36800</v>
      </c>
      <c r="H205" s="50">
        <v>5200</v>
      </c>
      <c r="I205" s="135">
        <f t="shared" si="9"/>
        <v>14.130434782608695</v>
      </c>
    </row>
    <row r="206" spans="1:9" ht="21.75" customHeight="1">
      <c r="A206" s="104" t="s">
        <v>27</v>
      </c>
      <c r="B206" s="4" t="s">
        <v>78</v>
      </c>
      <c r="C206" s="5">
        <v>5</v>
      </c>
      <c r="D206" s="5">
        <v>3</v>
      </c>
      <c r="E206" s="17"/>
      <c r="F206" s="41"/>
      <c r="G206" s="58">
        <f>G211</f>
        <v>14127027.21</v>
      </c>
      <c r="H206" s="58">
        <f>H211</f>
        <v>2006995.3099999998</v>
      </c>
      <c r="I206" s="135">
        <f t="shared" si="9"/>
        <v>14.20677740734669</v>
      </c>
    </row>
    <row r="207" spans="1:9" ht="16.5" hidden="1">
      <c r="A207" s="122" t="s">
        <v>98</v>
      </c>
      <c r="B207" s="20" t="s">
        <v>78</v>
      </c>
      <c r="C207" s="18">
        <v>5</v>
      </c>
      <c r="D207" s="18">
        <v>3</v>
      </c>
      <c r="E207" s="19">
        <v>3150000</v>
      </c>
      <c r="F207" s="63"/>
      <c r="G207" s="64">
        <f>G208</f>
        <v>0</v>
      </c>
      <c r="H207" s="64">
        <f>H208</f>
        <v>0</v>
      </c>
      <c r="I207" s="135" t="e">
        <f t="shared" si="9"/>
        <v>#DIV/0!</v>
      </c>
    </row>
    <row r="208" spans="1:9" ht="16.5" hidden="1">
      <c r="A208" s="122" t="s">
        <v>99</v>
      </c>
      <c r="B208" s="20" t="s">
        <v>78</v>
      </c>
      <c r="C208" s="18">
        <v>5</v>
      </c>
      <c r="D208" s="18">
        <v>3</v>
      </c>
      <c r="E208" s="19">
        <v>3150100</v>
      </c>
      <c r="F208" s="63"/>
      <c r="G208" s="64">
        <f>G209</f>
        <v>0</v>
      </c>
      <c r="H208" s="64">
        <f>H209</f>
        <v>0</v>
      </c>
      <c r="I208" s="135" t="e">
        <f t="shared" si="9"/>
        <v>#DIV/0!</v>
      </c>
    </row>
    <row r="209" spans="1:9" ht="33.75" hidden="1">
      <c r="A209" s="122" t="s">
        <v>101</v>
      </c>
      <c r="B209" s="20" t="s">
        <v>78</v>
      </c>
      <c r="C209" s="18">
        <v>5</v>
      </c>
      <c r="D209" s="18">
        <v>3</v>
      </c>
      <c r="E209" s="19">
        <v>3150125</v>
      </c>
      <c r="F209" s="63"/>
      <c r="G209" s="64"/>
      <c r="H209" s="64"/>
      <c r="I209" s="135" t="e">
        <f t="shared" si="9"/>
        <v>#DIV/0!</v>
      </c>
    </row>
    <row r="210" spans="1:9" ht="33.75" hidden="1">
      <c r="A210" s="106" t="s">
        <v>33</v>
      </c>
      <c r="B210" s="3" t="s">
        <v>78</v>
      </c>
      <c r="C210" s="14">
        <v>5</v>
      </c>
      <c r="D210" s="14">
        <v>3</v>
      </c>
      <c r="E210" s="10">
        <v>3150125</v>
      </c>
      <c r="F210" s="56">
        <v>500</v>
      </c>
      <c r="G210" s="59"/>
      <c r="H210" s="59"/>
      <c r="I210" s="135" t="e">
        <f t="shared" si="9"/>
        <v>#DIV/0!</v>
      </c>
    </row>
    <row r="211" spans="1:9" ht="22.5" customHeight="1">
      <c r="A211" s="107" t="s">
        <v>152</v>
      </c>
      <c r="B211" s="4" t="s">
        <v>78</v>
      </c>
      <c r="C211" s="5">
        <v>5</v>
      </c>
      <c r="D211" s="5">
        <v>3</v>
      </c>
      <c r="E211" s="12" t="s">
        <v>189</v>
      </c>
      <c r="F211" s="40"/>
      <c r="G211" s="58">
        <f>G212+G220+G222+G225+G230+G228+G233+G237+G235+G252+G254</f>
        <v>14127027.21</v>
      </c>
      <c r="H211" s="58">
        <f>H212+H220+H222+H225+H230+H228+H233+H237+H235+H252+H254</f>
        <v>2006995.3099999998</v>
      </c>
      <c r="I211" s="135">
        <f t="shared" si="9"/>
        <v>14.20677740734669</v>
      </c>
    </row>
    <row r="212" spans="1:9" ht="24" customHeight="1">
      <c r="A212" s="104" t="s">
        <v>49</v>
      </c>
      <c r="B212" s="4" t="s">
        <v>78</v>
      </c>
      <c r="C212" s="5">
        <v>5</v>
      </c>
      <c r="D212" s="5">
        <v>3</v>
      </c>
      <c r="E212" s="17" t="s">
        <v>207</v>
      </c>
      <c r="F212" s="41"/>
      <c r="G212" s="58">
        <f>G213</f>
        <v>846075</v>
      </c>
      <c r="H212" s="58">
        <f>H213</f>
        <v>564134.09</v>
      </c>
      <c r="I212" s="135">
        <f t="shared" si="9"/>
        <v>66.67660550187631</v>
      </c>
    </row>
    <row r="213" spans="1:9" ht="33" customHeight="1">
      <c r="A213" s="109" t="s">
        <v>222</v>
      </c>
      <c r="B213" s="3" t="s">
        <v>78</v>
      </c>
      <c r="C213" s="14">
        <v>5</v>
      </c>
      <c r="D213" s="14">
        <v>3</v>
      </c>
      <c r="E213" s="10" t="s">
        <v>207</v>
      </c>
      <c r="F213" s="40">
        <v>200</v>
      </c>
      <c r="G213" s="50">
        <v>846075</v>
      </c>
      <c r="H213" s="50">
        <v>564134.09</v>
      </c>
      <c r="I213" s="135">
        <f t="shared" si="9"/>
        <v>66.67660550187631</v>
      </c>
    </row>
    <row r="214" spans="1:9" ht="16.5" hidden="1">
      <c r="A214" s="106" t="s">
        <v>49</v>
      </c>
      <c r="B214" s="3" t="s">
        <v>78</v>
      </c>
      <c r="C214" s="14">
        <v>5</v>
      </c>
      <c r="D214" s="14">
        <v>3</v>
      </c>
      <c r="E214" s="10" t="s">
        <v>50</v>
      </c>
      <c r="F214" s="40"/>
      <c r="G214" s="50">
        <f>G215</f>
        <v>0</v>
      </c>
      <c r="H214" s="50">
        <f>H215</f>
        <v>0</v>
      </c>
      <c r="I214" s="135" t="e">
        <f t="shared" si="9"/>
        <v>#DIV/0!</v>
      </c>
    </row>
    <row r="215" spans="1:9" ht="33.75" hidden="1">
      <c r="A215" s="106" t="s">
        <v>51</v>
      </c>
      <c r="B215" s="3" t="s">
        <v>78</v>
      </c>
      <c r="C215" s="14">
        <v>5</v>
      </c>
      <c r="D215" s="14">
        <v>3</v>
      </c>
      <c r="E215" s="3" t="s">
        <v>50</v>
      </c>
      <c r="F215" s="40">
        <v>500</v>
      </c>
      <c r="G215" s="50"/>
      <c r="H215" s="50"/>
      <c r="I215" s="135" t="e">
        <f t="shared" si="9"/>
        <v>#DIV/0!</v>
      </c>
    </row>
    <row r="216" spans="1:9" ht="51" hidden="1">
      <c r="A216" s="106" t="s">
        <v>53</v>
      </c>
      <c r="B216" s="3" t="s">
        <v>78</v>
      </c>
      <c r="C216" s="14">
        <v>5</v>
      </c>
      <c r="D216" s="14">
        <v>3</v>
      </c>
      <c r="E216" s="3" t="s">
        <v>52</v>
      </c>
      <c r="F216" s="65"/>
      <c r="G216" s="50">
        <f>G217</f>
        <v>0</v>
      </c>
      <c r="H216" s="50">
        <f>H217</f>
        <v>0</v>
      </c>
      <c r="I216" s="135" t="e">
        <f t="shared" si="9"/>
        <v>#DIV/0!</v>
      </c>
    </row>
    <row r="217" spans="1:9" ht="14.25" customHeight="1" hidden="1">
      <c r="A217" s="106" t="s">
        <v>33</v>
      </c>
      <c r="B217" s="3" t="s">
        <v>78</v>
      </c>
      <c r="C217" s="14">
        <v>5</v>
      </c>
      <c r="D217" s="14">
        <v>3</v>
      </c>
      <c r="E217" s="3" t="s">
        <v>52</v>
      </c>
      <c r="F217" s="40">
        <v>500</v>
      </c>
      <c r="G217" s="50"/>
      <c r="H217" s="50"/>
      <c r="I217" s="135" t="e">
        <f t="shared" si="9"/>
        <v>#DIV/0!</v>
      </c>
    </row>
    <row r="218" spans="1:9" ht="33.75" hidden="1">
      <c r="A218" s="121" t="s">
        <v>112</v>
      </c>
      <c r="B218" s="20" t="s">
        <v>78</v>
      </c>
      <c r="C218" s="18">
        <v>5</v>
      </c>
      <c r="D218" s="18">
        <v>3</v>
      </c>
      <c r="E218" s="20" t="s">
        <v>113</v>
      </c>
      <c r="F218" s="60"/>
      <c r="G218" s="61"/>
      <c r="H218" s="61"/>
      <c r="I218" s="135" t="e">
        <f t="shared" si="9"/>
        <v>#DIV/0!</v>
      </c>
    </row>
    <row r="219" spans="1:9" ht="22.5" customHeight="1" hidden="1">
      <c r="A219" s="121" t="s">
        <v>33</v>
      </c>
      <c r="B219" s="20" t="s">
        <v>78</v>
      </c>
      <c r="C219" s="18">
        <v>5</v>
      </c>
      <c r="D219" s="18">
        <v>3</v>
      </c>
      <c r="E219" s="20" t="s">
        <v>113</v>
      </c>
      <c r="F219" s="60">
        <v>500</v>
      </c>
      <c r="G219" s="61"/>
      <c r="H219" s="61"/>
      <c r="I219" s="135" t="e">
        <f t="shared" si="9"/>
        <v>#DIV/0!</v>
      </c>
    </row>
    <row r="220" spans="1:9" ht="17.25" customHeight="1" hidden="1">
      <c r="A220" s="104" t="s">
        <v>54</v>
      </c>
      <c r="B220" s="4" t="s">
        <v>78</v>
      </c>
      <c r="C220" s="5">
        <v>5</v>
      </c>
      <c r="D220" s="5">
        <v>3</v>
      </c>
      <c r="E220" s="17" t="s">
        <v>137</v>
      </c>
      <c r="F220" s="66"/>
      <c r="G220" s="58">
        <f>G221</f>
        <v>0</v>
      </c>
      <c r="H220" s="58">
        <f>H221</f>
        <v>0</v>
      </c>
      <c r="I220" s="135" t="e">
        <f t="shared" si="9"/>
        <v>#DIV/0!</v>
      </c>
    </row>
    <row r="221" spans="1:9" ht="29.25" customHeight="1" hidden="1">
      <c r="A221" s="109" t="s">
        <v>146</v>
      </c>
      <c r="B221" s="3" t="s">
        <v>78</v>
      </c>
      <c r="C221" s="14">
        <v>5</v>
      </c>
      <c r="D221" s="14">
        <v>3</v>
      </c>
      <c r="E221" s="10" t="s">
        <v>137</v>
      </c>
      <c r="F221" s="40">
        <v>200</v>
      </c>
      <c r="G221" s="50"/>
      <c r="H221" s="50"/>
      <c r="I221" s="135" t="e">
        <f t="shared" si="9"/>
        <v>#DIV/0!</v>
      </c>
    </row>
    <row r="222" spans="1:9" ht="28.5" customHeight="1">
      <c r="A222" s="104" t="s">
        <v>55</v>
      </c>
      <c r="B222" s="4" t="s">
        <v>78</v>
      </c>
      <c r="C222" s="5">
        <v>5</v>
      </c>
      <c r="D222" s="5">
        <v>3</v>
      </c>
      <c r="E222" s="17" t="s">
        <v>206</v>
      </c>
      <c r="F222" s="66"/>
      <c r="G222" s="58">
        <f>G223+G224</f>
        <v>41100</v>
      </c>
      <c r="H222" s="58">
        <f>H223+H224</f>
        <v>41100</v>
      </c>
      <c r="I222" s="135">
        <f t="shared" si="9"/>
        <v>100</v>
      </c>
    </row>
    <row r="223" spans="1:9" ht="43.5" customHeight="1">
      <c r="A223" s="109" t="s">
        <v>222</v>
      </c>
      <c r="B223" s="3" t="s">
        <v>78</v>
      </c>
      <c r="C223" s="14">
        <v>5</v>
      </c>
      <c r="D223" s="14">
        <v>3</v>
      </c>
      <c r="E223" s="10" t="s">
        <v>206</v>
      </c>
      <c r="F223" s="40">
        <v>200</v>
      </c>
      <c r="G223" s="50">
        <v>39100</v>
      </c>
      <c r="H223" s="50">
        <v>39100</v>
      </c>
      <c r="I223" s="135">
        <f t="shared" si="9"/>
        <v>100</v>
      </c>
    </row>
    <row r="224" spans="1:9" ht="27" customHeight="1">
      <c r="A224" s="120" t="s">
        <v>148</v>
      </c>
      <c r="B224" s="3" t="s">
        <v>78</v>
      </c>
      <c r="C224" s="14">
        <v>5</v>
      </c>
      <c r="D224" s="14">
        <v>3</v>
      </c>
      <c r="E224" s="10" t="s">
        <v>206</v>
      </c>
      <c r="F224" s="40">
        <v>800</v>
      </c>
      <c r="G224" s="50">
        <v>2000</v>
      </c>
      <c r="H224" s="50">
        <v>2000</v>
      </c>
      <c r="I224" s="135">
        <f>H224/G224*100</f>
        <v>100</v>
      </c>
    </row>
    <row r="225" spans="1:9" ht="23.25" customHeight="1">
      <c r="A225" s="104" t="s">
        <v>157</v>
      </c>
      <c r="B225" s="4" t="s">
        <v>78</v>
      </c>
      <c r="C225" s="5">
        <v>5</v>
      </c>
      <c r="D225" s="5">
        <v>3</v>
      </c>
      <c r="E225" s="17" t="s">
        <v>205</v>
      </c>
      <c r="F225" s="41"/>
      <c r="G225" s="58">
        <f>G226+G227</f>
        <v>903760</v>
      </c>
      <c r="H225" s="58">
        <f>H226+H227</f>
        <v>161457.83</v>
      </c>
      <c r="I225" s="135">
        <f aca="true" t="shared" si="13" ref="I225:I285">H225/G225*100</f>
        <v>17.865122377622374</v>
      </c>
    </row>
    <row r="226" spans="1:9" ht="36" customHeight="1">
      <c r="A226" s="109" t="s">
        <v>222</v>
      </c>
      <c r="B226" s="3" t="s">
        <v>78</v>
      </c>
      <c r="C226" s="14">
        <v>5</v>
      </c>
      <c r="D226" s="14">
        <v>3</v>
      </c>
      <c r="E226" s="10" t="s">
        <v>205</v>
      </c>
      <c r="F226" s="40">
        <v>200</v>
      </c>
      <c r="G226" s="50">
        <v>903760</v>
      </c>
      <c r="H226" s="50">
        <v>161457.83</v>
      </c>
      <c r="I226" s="135">
        <f t="shared" si="13"/>
        <v>17.865122377622374</v>
      </c>
    </row>
    <row r="227" spans="1:9" ht="36" customHeight="1" hidden="1">
      <c r="A227" s="120" t="s">
        <v>148</v>
      </c>
      <c r="B227" s="3" t="s">
        <v>78</v>
      </c>
      <c r="C227" s="14">
        <v>5</v>
      </c>
      <c r="D227" s="14">
        <v>3</v>
      </c>
      <c r="E227" s="10" t="s">
        <v>205</v>
      </c>
      <c r="F227" s="40">
        <v>800</v>
      </c>
      <c r="G227" s="50">
        <v>0</v>
      </c>
      <c r="H227" s="50">
        <v>0</v>
      </c>
      <c r="I227" s="135"/>
    </row>
    <row r="228" spans="1:9" ht="64.5" customHeight="1" hidden="1">
      <c r="A228" s="104" t="s">
        <v>183</v>
      </c>
      <c r="B228" s="4" t="s">
        <v>78</v>
      </c>
      <c r="C228" s="5">
        <v>5</v>
      </c>
      <c r="D228" s="5">
        <v>3</v>
      </c>
      <c r="E228" s="10" t="s">
        <v>244</v>
      </c>
      <c r="F228" s="41"/>
      <c r="G228" s="58">
        <f>G229</f>
        <v>0</v>
      </c>
      <c r="H228" s="58">
        <f>H229</f>
        <v>0</v>
      </c>
      <c r="I228" s="135" t="e">
        <f t="shared" si="13"/>
        <v>#DIV/0!</v>
      </c>
    </row>
    <row r="229" spans="1:9" ht="36.75" customHeight="1" hidden="1">
      <c r="A229" s="109" t="s">
        <v>222</v>
      </c>
      <c r="B229" s="3" t="s">
        <v>78</v>
      </c>
      <c r="C229" s="14">
        <v>5</v>
      </c>
      <c r="D229" s="14">
        <v>3</v>
      </c>
      <c r="E229" s="10" t="s">
        <v>244</v>
      </c>
      <c r="F229" s="40">
        <v>200</v>
      </c>
      <c r="G229" s="50">
        <v>0</v>
      </c>
      <c r="H229" s="50">
        <v>0</v>
      </c>
      <c r="I229" s="135" t="e">
        <f t="shared" si="13"/>
        <v>#DIV/0!</v>
      </c>
    </row>
    <row r="230" spans="1:9" ht="33.75" customHeight="1">
      <c r="A230" s="125" t="s">
        <v>238</v>
      </c>
      <c r="B230" s="7">
        <v>925</v>
      </c>
      <c r="C230" s="5">
        <v>5</v>
      </c>
      <c r="D230" s="5">
        <v>3</v>
      </c>
      <c r="E230" s="4" t="s">
        <v>229</v>
      </c>
      <c r="F230" s="32"/>
      <c r="G230" s="49">
        <f>G231+G232</f>
        <v>1353739.21</v>
      </c>
      <c r="H230" s="49">
        <f>H231+H232</f>
        <v>1240303.39</v>
      </c>
      <c r="I230" s="135">
        <f t="shared" si="13"/>
        <v>91.62055592672091</v>
      </c>
    </row>
    <row r="231" spans="1:9" ht="32.25" customHeight="1">
      <c r="A231" s="109" t="s">
        <v>146</v>
      </c>
      <c r="B231" s="11">
        <v>925</v>
      </c>
      <c r="C231" s="14">
        <v>5</v>
      </c>
      <c r="D231" s="14">
        <v>3</v>
      </c>
      <c r="E231" s="3" t="s">
        <v>229</v>
      </c>
      <c r="F231" s="40">
        <v>200</v>
      </c>
      <c r="G231" s="50">
        <v>1308755.78</v>
      </c>
      <c r="H231" s="50">
        <v>1195319.96</v>
      </c>
      <c r="I231" s="135">
        <f t="shared" si="13"/>
        <v>91.33254486944844</v>
      </c>
    </row>
    <row r="232" spans="1:9" ht="30" customHeight="1">
      <c r="A232" s="120" t="s">
        <v>148</v>
      </c>
      <c r="B232" s="11">
        <v>925</v>
      </c>
      <c r="C232" s="14">
        <v>5</v>
      </c>
      <c r="D232" s="14">
        <v>3</v>
      </c>
      <c r="E232" s="3" t="s">
        <v>229</v>
      </c>
      <c r="F232" s="40">
        <v>800</v>
      </c>
      <c r="G232" s="50">
        <v>44983.43</v>
      </c>
      <c r="H232" s="50">
        <v>44983.43</v>
      </c>
      <c r="I232" s="135">
        <f t="shared" si="13"/>
        <v>100</v>
      </c>
    </row>
    <row r="233" spans="1:9" ht="22.5" customHeight="1" hidden="1">
      <c r="A233" s="116" t="s">
        <v>250</v>
      </c>
      <c r="B233" s="141">
        <v>925</v>
      </c>
      <c r="C233" s="131">
        <v>5</v>
      </c>
      <c r="D233" s="131">
        <v>3</v>
      </c>
      <c r="E233" s="1" t="s">
        <v>251</v>
      </c>
      <c r="F233" s="41"/>
      <c r="G233" s="58">
        <f>G234</f>
        <v>0</v>
      </c>
      <c r="H233" s="58">
        <f>H234</f>
        <v>0</v>
      </c>
      <c r="I233" s="139" t="e">
        <f aca="true" t="shared" si="14" ref="I233:I238">H233/G233*100</f>
        <v>#DIV/0!</v>
      </c>
    </row>
    <row r="234" spans="1:9" ht="32.25" customHeight="1" hidden="1">
      <c r="A234" s="109" t="s">
        <v>146</v>
      </c>
      <c r="B234" s="142">
        <v>925</v>
      </c>
      <c r="C234" s="136">
        <v>5</v>
      </c>
      <c r="D234" s="136">
        <v>3</v>
      </c>
      <c r="E234" s="2" t="s">
        <v>251</v>
      </c>
      <c r="F234" s="40">
        <v>200</v>
      </c>
      <c r="G234" s="50">
        <v>0</v>
      </c>
      <c r="H234" s="50">
        <v>0</v>
      </c>
      <c r="I234" s="138" t="e">
        <f t="shared" si="14"/>
        <v>#DIV/0!</v>
      </c>
    </row>
    <row r="235" spans="1:9" ht="32.25" customHeight="1" hidden="1">
      <c r="A235" s="107" t="s">
        <v>252</v>
      </c>
      <c r="B235" s="141">
        <v>925</v>
      </c>
      <c r="C235" s="131">
        <v>5</v>
      </c>
      <c r="D235" s="131">
        <v>3</v>
      </c>
      <c r="E235" s="1" t="s">
        <v>253</v>
      </c>
      <c r="F235" s="41"/>
      <c r="G235" s="58">
        <f>G236</f>
        <v>0</v>
      </c>
      <c r="H235" s="58">
        <f>H236</f>
        <v>0</v>
      </c>
      <c r="I235" s="139" t="e">
        <f t="shared" si="14"/>
        <v>#DIV/0!</v>
      </c>
    </row>
    <row r="236" spans="1:9" ht="32.25" customHeight="1" hidden="1">
      <c r="A236" s="109" t="s">
        <v>146</v>
      </c>
      <c r="B236" s="142">
        <v>925</v>
      </c>
      <c r="C236" s="136">
        <v>5</v>
      </c>
      <c r="D236" s="136">
        <v>3</v>
      </c>
      <c r="E236" s="2" t="s">
        <v>253</v>
      </c>
      <c r="F236" s="40">
        <v>200</v>
      </c>
      <c r="G236" s="50">
        <v>0</v>
      </c>
      <c r="H236" s="50">
        <v>0</v>
      </c>
      <c r="I236" s="138" t="e">
        <f t="shared" si="14"/>
        <v>#DIV/0!</v>
      </c>
    </row>
    <row r="237" spans="1:9" ht="32.25" customHeight="1" hidden="1">
      <c r="A237" s="107" t="s">
        <v>252</v>
      </c>
      <c r="B237" s="141">
        <v>925</v>
      </c>
      <c r="C237" s="131">
        <v>5</v>
      </c>
      <c r="D237" s="131">
        <v>3</v>
      </c>
      <c r="E237" s="1" t="s">
        <v>254</v>
      </c>
      <c r="F237" s="41"/>
      <c r="G237" s="58">
        <f>G238</f>
        <v>0</v>
      </c>
      <c r="H237" s="58">
        <f>H238</f>
        <v>0</v>
      </c>
      <c r="I237" s="139" t="e">
        <f t="shared" si="14"/>
        <v>#DIV/0!</v>
      </c>
    </row>
    <row r="238" spans="1:9" ht="32.25" customHeight="1" hidden="1">
      <c r="A238" s="109" t="s">
        <v>146</v>
      </c>
      <c r="B238" s="142">
        <v>925</v>
      </c>
      <c r="C238" s="136">
        <v>5</v>
      </c>
      <c r="D238" s="136">
        <v>3</v>
      </c>
      <c r="E238" s="2" t="s">
        <v>254</v>
      </c>
      <c r="F238" s="40">
        <v>200</v>
      </c>
      <c r="G238" s="50">
        <v>0</v>
      </c>
      <c r="H238" s="50">
        <v>0</v>
      </c>
      <c r="I238" s="138" t="e">
        <f t="shared" si="14"/>
        <v>#DIV/0!</v>
      </c>
    </row>
    <row r="239" spans="1:9" ht="31.5" customHeight="1" hidden="1">
      <c r="A239" s="113" t="s">
        <v>172</v>
      </c>
      <c r="B239" s="4" t="s">
        <v>78</v>
      </c>
      <c r="C239" s="5">
        <v>5</v>
      </c>
      <c r="D239" s="5">
        <v>5</v>
      </c>
      <c r="E239" s="10"/>
      <c r="F239" s="40"/>
      <c r="G239" s="58">
        <f aca="true" t="shared" si="15" ref="G239:H241">G240</f>
        <v>0</v>
      </c>
      <c r="H239" s="58">
        <f t="shared" si="15"/>
        <v>0</v>
      </c>
      <c r="I239" s="135" t="e">
        <f t="shared" si="13"/>
        <v>#DIV/0!</v>
      </c>
    </row>
    <row r="240" spans="1:9" ht="22.5" customHeight="1" hidden="1">
      <c r="A240" s="107" t="s">
        <v>152</v>
      </c>
      <c r="B240" s="4" t="s">
        <v>78</v>
      </c>
      <c r="C240" s="5">
        <v>5</v>
      </c>
      <c r="D240" s="5">
        <v>5</v>
      </c>
      <c r="E240" s="12" t="s">
        <v>189</v>
      </c>
      <c r="F240" s="40"/>
      <c r="G240" s="58">
        <f t="shared" si="15"/>
        <v>0</v>
      </c>
      <c r="H240" s="58">
        <f t="shared" si="15"/>
        <v>0</v>
      </c>
      <c r="I240" s="135" t="e">
        <f t="shared" si="13"/>
        <v>#DIV/0!</v>
      </c>
    </row>
    <row r="241" spans="1:9" ht="48.75" customHeight="1" hidden="1">
      <c r="A241" s="119" t="s">
        <v>173</v>
      </c>
      <c r="B241" s="3" t="s">
        <v>78</v>
      </c>
      <c r="C241" s="14">
        <v>5</v>
      </c>
      <c r="D241" s="14">
        <v>5</v>
      </c>
      <c r="E241" s="10" t="s">
        <v>204</v>
      </c>
      <c r="F241" s="40"/>
      <c r="G241" s="50">
        <f t="shared" si="15"/>
        <v>0</v>
      </c>
      <c r="H241" s="50">
        <f t="shared" si="15"/>
        <v>0</v>
      </c>
      <c r="I241" s="135" t="e">
        <f t="shared" si="13"/>
        <v>#DIV/0!</v>
      </c>
    </row>
    <row r="242" spans="1:9" ht="19.5" customHeight="1" hidden="1">
      <c r="A242" s="111" t="s">
        <v>5</v>
      </c>
      <c r="B242" s="3" t="s">
        <v>78</v>
      </c>
      <c r="C242" s="14">
        <v>5</v>
      </c>
      <c r="D242" s="14">
        <v>5</v>
      </c>
      <c r="E242" s="10" t="s">
        <v>204</v>
      </c>
      <c r="F242" s="40">
        <v>500</v>
      </c>
      <c r="G242" s="50">
        <v>0</v>
      </c>
      <c r="H242" s="50">
        <v>0</v>
      </c>
      <c r="I242" s="135" t="e">
        <f t="shared" si="13"/>
        <v>#DIV/0!</v>
      </c>
    </row>
    <row r="243" spans="1:9" ht="32.25" customHeight="1" hidden="1">
      <c r="A243" s="116" t="s">
        <v>9</v>
      </c>
      <c r="B243" s="4" t="s">
        <v>78</v>
      </c>
      <c r="C243" s="5">
        <v>7</v>
      </c>
      <c r="D243" s="5"/>
      <c r="E243" s="17"/>
      <c r="F243" s="41"/>
      <c r="G243" s="58">
        <f aca="true" t="shared" si="16" ref="G243:H246">G244</f>
        <v>0</v>
      </c>
      <c r="H243" s="58">
        <f t="shared" si="16"/>
        <v>0</v>
      </c>
      <c r="I243" s="135" t="e">
        <f t="shared" si="13"/>
        <v>#DIV/0!</v>
      </c>
    </row>
    <row r="244" spans="1:9" ht="42.75" customHeight="1" hidden="1">
      <c r="A244" s="116" t="s">
        <v>15</v>
      </c>
      <c r="B244" s="4" t="s">
        <v>78</v>
      </c>
      <c r="C244" s="5">
        <v>7</v>
      </c>
      <c r="D244" s="5">
        <v>7</v>
      </c>
      <c r="E244" s="17"/>
      <c r="F244" s="41"/>
      <c r="G244" s="58">
        <f t="shared" si="16"/>
        <v>0</v>
      </c>
      <c r="H244" s="58">
        <f t="shared" si="16"/>
        <v>0</v>
      </c>
      <c r="I244" s="135" t="e">
        <f t="shared" si="13"/>
        <v>#DIV/0!</v>
      </c>
    </row>
    <row r="245" spans="1:9" ht="32.25" customHeight="1" hidden="1">
      <c r="A245" s="116" t="s">
        <v>102</v>
      </c>
      <c r="B245" s="4" t="s">
        <v>78</v>
      </c>
      <c r="C245" s="5">
        <v>7</v>
      </c>
      <c r="D245" s="5">
        <v>7</v>
      </c>
      <c r="E245" s="12" t="s">
        <v>189</v>
      </c>
      <c r="F245" s="41"/>
      <c r="G245" s="58">
        <f t="shared" si="16"/>
        <v>0</v>
      </c>
      <c r="H245" s="58">
        <f t="shared" si="16"/>
        <v>0</v>
      </c>
      <c r="I245" s="135" t="e">
        <f t="shared" si="13"/>
        <v>#DIV/0!</v>
      </c>
    </row>
    <row r="246" spans="1:9" ht="36.75" customHeight="1" hidden="1">
      <c r="A246" s="128" t="s">
        <v>188</v>
      </c>
      <c r="B246" s="4" t="s">
        <v>78</v>
      </c>
      <c r="C246" s="5">
        <v>7</v>
      </c>
      <c r="D246" s="5">
        <v>7</v>
      </c>
      <c r="E246" s="17" t="s">
        <v>203</v>
      </c>
      <c r="F246" s="41"/>
      <c r="G246" s="58">
        <f t="shared" si="16"/>
        <v>0</v>
      </c>
      <c r="H246" s="58">
        <f t="shared" si="16"/>
        <v>0</v>
      </c>
      <c r="I246" s="135" t="e">
        <f t="shared" si="13"/>
        <v>#DIV/0!</v>
      </c>
    </row>
    <row r="247" spans="1:9" ht="42" customHeight="1" hidden="1">
      <c r="A247" s="109" t="s">
        <v>222</v>
      </c>
      <c r="B247" s="3" t="s">
        <v>78</v>
      </c>
      <c r="C247" s="14">
        <v>7</v>
      </c>
      <c r="D247" s="14">
        <v>7</v>
      </c>
      <c r="E247" s="10" t="s">
        <v>203</v>
      </c>
      <c r="F247" s="40">
        <v>200</v>
      </c>
      <c r="G247" s="50">
        <v>0</v>
      </c>
      <c r="H247" s="50">
        <v>0</v>
      </c>
      <c r="I247" s="135" t="e">
        <f t="shared" si="13"/>
        <v>#DIV/0!</v>
      </c>
    </row>
    <row r="248" spans="1:9" ht="41.25" customHeight="1" hidden="1">
      <c r="A248" s="121" t="s">
        <v>69</v>
      </c>
      <c r="B248" s="20" t="s">
        <v>78</v>
      </c>
      <c r="C248" s="18">
        <v>7</v>
      </c>
      <c r="D248" s="18">
        <v>7</v>
      </c>
      <c r="E248" s="19">
        <v>7950000</v>
      </c>
      <c r="F248" s="60"/>
      <c r="G248" s="61">
        <f>G249</f>
        <v>0</v>
      </c>
      <c r="H248" s="61">
        <f>H249</f>
        <v>0</v>
      </c>
      <c r="I248" s="135" t="e">
        <f t="shared" si="13"/>
        <v>#DIV/0!</v>
      </c>
    </row>
    <row r="249" spans="1:9" ht="32.25" customHeight="1" hidden="1">
      <c r="A249" s="121" t="s">
        <v>125</v>
      </c>
      <c r="B249" s="20" t="s">
        <v>78</v>
      </c>
      <c r="C249" s="18">
        <v>7</v>
      </c>
      <c r="D249" s="18">
        <v>7</v>
      </c>
      <c r="E249" s="19">
        <v>7951000</v>
      </c>
      <c r="F249" s="60"/>
      <c r="G249" s="61">
        <f>G250</f>
        <v>0</v>
      </c>
      <c r="H249" s="61">
        <f>H250</f>
        <v>0</v>
      </c>
      <c r="I249" s="135" t="e">
        <f t="shared" si="13"/>
        <v>#DIV/0!</v>
      </c>
    </row>
    <row r="250" spans="1:9" ht="18.75" customHeight="1" hidden="1">
      <c r="A250" s="122" t="s">
        <v>123</v>
      </c>
      <c r="B250" s="20" t="s">
        <v>78</v>
      </c>
      <c r="C250" s="18">
        <v>7</v>
      </c>
      <c r="D250" s="18">
        <v>7</v>
      </c>
      <c r="E250" s="19">
        <v>7951000</v>
      </c>
      <c r="F250" s="60">
        <v>244</v>
      </c>
      <c r="G250" s="61"/>
      <c r="H250" s="61"/>
      <c r="I250" s="135" t="e">
        <f t="shared" si="13"/>
        <v>#DIV/0!</v>
      </c>
    </row>
    <row r="251" spans="1:9" ht="23.25" customHeight="1" hidden="1">
      <c r="A251" s="106" t="s">
        <v>105</v>
      </c>
      <c r="B251" s="3" t="s">
        <v>78</v>
      </c>
      <c r="C251" s="14">
        <v>7</v>
      </c>
      <c r="D251" s="14">
        <v>7</v>
      </c>
      <c r="E251" s="10" t="s">
        <v>103</v>
      </c>
      <c r="F251" s="40">
        <v>447</v>
      </c>
      <c r="G251" s="50"/>
      <c r="H251" s="50"/>
      <c r="I251" s="135" t="e">
        <f t="shared" si="13"/>
        <v>#DIV/0!</v>
      </c>
    </row>
    <row r="252" spans="1:9" ht="57" customHeight="1">
      <c r="A252" s="104" t="s">
        <v>261</v>
      </c>
      <c r="B252" s="4" t="s">
        <v>78</v>
      </c>
      <c r="C252" s="5">
        <v>5</v>
      </c>
      <c r="D252" s="5">
        <v>3</v>
      </c>
      <c r="E252" s="17" t="s">
        <v>262</v>
      </c>
      <c r="F252" s="41"/>
      <c r="G252" s="58">
        <f>G253</f>
        <v>982353</v>
      </c>
      <c r="H252" s="58">
        <f>H253</f>
        <v>0</v>
      </c>
      <c r="I252" s="135">
        <f t="shared" si="13"/>
        <v>0</v>
      </c>
    </row>
    <row r="253" spans="1:9" ht="39.75" customHeight="1">
      <c r="A253" s="109" t="s">
        <v>222</v>
      </c>
      <c r="B253" s="3" t="s">
        <v>78</v>
      </c>
      <c r="C253" s="14">
        <v>5</v>
      </c>
      <c r="D253" s="14">
        <v>3</v>
      </c>
      <c r="E253" s="140" t="s">
        <v>262</v>
      </c>
      <c r="F253" s="40">
        <v>200</v>
      </c>
      <c r="G253" s="50">
        <v>982353</v>
      </c>
      <c r="H253" s="50">
        <v>0</v>
      </c>
      <c r="I253" s="135">
        <f t="shared" si="13"/>
        <v>0</v>
      </c>
    </row>
    <row r="254" spans="1:9" ht="87" customHeight="1">
      <c r="A254" s="109" t="s">
        <v>264</v>
      </c>
      <c r="B254" s="4" t="s">
        <v>78</v>
      </c>
      <c r="C254" s="5">
        <v>5</v>
      </c>
      <c r="D254" s="5">
        <v>3</v>
      </c>
      <c r="E254" s="17" t="s">
        <v>263</v>
      </c>
      <c r="F254" s="41"/>
      <c r="G254" s="50">
        <f>G255</f>
        <v>10000000</v>
      </c>
      <c r="H254" s="50">
        <f>H255</f>
        <v>0</v>
      </c>
      <c r="I254" s="135">
        <v>0</v>
      </c>
    </row>
    <row r="255" spans="1:9" ht="43.5" customHeight="1">
      <c r="A255" s="109" t="s">
        <v>222</v>
      </c>
      <c r="B255" s="3" t="s">
        <v>78</v>
      </c>
      <c r="C255" s="14">
        <v>5</v>
      </c>
      <c r="D255" s="14">
        <v>3</v>
      </c>
      <c r="E255" s="140" t="s">
        <v>263</v>
      </c>
      <c r="F255" s="40">
        <v>200</v>
      </c>
      <c r="G255" s="50">
        <v>10000000</v>
      </c>
      <c r="H255" s="50">
        <v>0</v>
      </c>
      <c r="I255" s="135">
        <v>0</v>
      </c>
    </row>
    <row r="256" spans="1:9" ht="21.75" customHeight="1">
      <c r="A256" s="116" t="s">
        <v>104</v>
      </c>
      <c r="B256" s="4" t="s">
        <v>78</v>
      </c>
      <c r="C256" s="5">
        <v>8</v>
      </c>
      <c r="D256" s="14"/>
      <c r="E256" s="3"/>
      <c r="F256" s="40"/>
      <c r="G256" s="58">
        <f>G257</f>
        <v>7294170.2299999995</v>
      </c>
      <c r="H256" s="58">
        <f>H257</f>
        <v>3691970.23</v>
      </c>
      <c r="I256" s="135">
        <f t="shared" si="13"/>
        <v>50.615356011508936</v>
      </c>
    </row>
    <row r="257" spans="1:9" ht="19.5" customHeight="1">
      <c r="A257" s="116" t="s">
        <v>62</v>
      </c>
      <c r="B257" s="4" t="s">
        <v>78</v>
      </c>
      <c r="C257" s="5">
        <v>8</v>
      </c>
      <c r="D257" s="5">
        <v>1</v>
      </c>
      <c r="E257" s="4"/>
      <c r="F257" s="41"/>
      <c r="G257" s="58">
        <f>G264</f>
        <v>7294170.2299999995</v>
      </c>
      <c r="H257" s="58">
        <f>H264</f>
        <v>3691970.23</v>
      </c>
      <c r="I257" s="135">
        <f t="shared" si="13"/>
        <v>50.615356011508936</v>
      </c>
    </row>
    <row r="258" spans="1:9" ht="0.75" customHeight="1" hidden="1">
      <c r="A258" s="118" t="s">
        <v>63</v>
      </c>
      <c r="B258" s="4" t="s">
        <v>78</v>
      </c>
      <c r="C258" s="14">
        <v>8</v>
      </c>
      <c r="D258" s="14">
        <v>1</v>
      </c>
      <c r="E258" s="3" t="s">
        <v>66</v>
      </c>
      <c r="F258" s="40"/>
      <c r="G258" s="50">
        <f>G259</f>
        <v>0</v>
      </c>
      <c r="H258" s="50">
        <f>H259</f>
        <v>0</v>
      </c>
      <c r="I258" s="135" t="e">
        <f t="shared" si="13"/>
        <v>#DIV/0!</v>
      </c>
    </row>
    <row r="259" spans="1:9" ht="24" customHeight="1" hidden="1">
      <c r="A259" s="120" t="s">
        <v>68</v>
      </c>
      <c r="B259" s="4" t="s">
        <v>78</v>
      </c>
      <c r="C259" s="14">
        <v>8</v>
      </c>
      <c r="D259" s="14">
        <v>1</v>
      </c>
      <c r="E259" s="3" t="s">
        <v>67</v>
      </c>
      <c r="F259" s="40"/>
      <c r="G259" s="50">
        <f>G260</f>
        <v>0</v>
      </c>
      <c r="H259" s="50">
        <f>H260</f>
        <v>0</v>
      </c>
      <c r="I259" s="135" t="e">
        <f t="shared" si="13"/>
        <v>#DIV/0!</v>
      </c>
    </row>
    <row r="260" spans="1:9" ht="18" customHeight="1" hidden="1">
      <c r="A260" s="120" t="s">
        <v>40</v>
      </c>
      <c r="B260" s="4" t="s">
        <v>78</v>
      </c>
      <c r="C260" s="14">
        <v>8</v>
      </c>
      <c r="D260" s="14">
        <v>1</v>
      </c>
      <c r="E260" s="3" t="s">
        <v>67</v>
      </c>
      <c r="F260" s="40">
        <v>1</v>
      </c>
      <c r="G260" s="50"/>
      <c r="H260" s="50"/>
      <c r="I260" s="135" t="e">
        <f t="shared" si="13"/>
        <v>#DIV/0!</v>
      </c>
    </row>
    <row r="261" spans="1:9" s="69" customFormat="1" ht="1.5" customHeight="1" hidden="1">
      <c r="A261" s="129" t="s">
        <v>64</v>
      </c>
      <c r="B261" s="4" t="s">
        <v>78</v>
      </c>
      <c r="C261" s="93">
        <v>8</v>
      </c>
      <c r="D261" s="93">
        <v>1</v>
      </c>
      <c r="E261" s="3" t="s">
        <v>56</v>
      </c>
      <c r="F261" s="67">
        <v>500</v>
      </c>
      <c r="G261" s="68">
        <f>G262</f>
        <v>0</v>
      </c>
      <c r="H261" s="68">
        <f>H262</f>
        <v>0</v>
      </c>
      <c r="I261" s="135" t="e">
        <f t="shared" si="13"/>
        <v>#DIV/0!</v>
      </c>
    </row>
    <row r="262" spans="1:9" ht="24" customHeight="1" hidden="1">
      <c r="A262" s="120" t="s">
        <v>33</v>
      </c>
      <c r="B262" s="4" t="s">
        <v>78</v>
      </c>
      <c r="C262" s="14">
        <v>8</v>
      </c>
      <c r="D262" s="14">
        <v>1</v>
      </c>
      <c r="E262" s="3" t="s">
        <v>56</v>
      </c>
      <c r="F262" s="40">
        <v>327</v>
      </c>
      <c r="G262" s="50"/>
      <c r="H262" s="50"/>
      <c r="I262" s="135" t="e">
        <f t="shared" si="13"/>
        <v>#DIV/0!</v>
      </c>
    </row>
    <row r="263" spans="1:9" ht="3" customHeight="1" hidden="1">
      <c r="A263" s="120"/>
      <c r="B263" s="4" t="s">
        <v>78</v>
      </c>
      <c r="C263" s="14">
        <v>8</v>
      </c>
      <c r="D263" s="14">
        <v>1</v>
      </c>
      <c r="E263" s="3" t="s">
        <v>67</v>
      </c>
      <c r="F263" s="40">
        <v>1</v>
      </c>
      <c r="G263" s="50"/>
      <c r="H263" s="50"/>
      <c r="I263" s="135" t="e">
        <f t="shared" si="13"/>
        <v>#DIV/0!</v>
      </c>
    </row>
    <row r="264" spans="1:9" ht="24.75" customHeight="1">
      <c r="A264" s="107" t="s">
        <v>152</v>
      </c>
      <c r="B264" s="4" t="s">
        <v>78</v>
      </c>
      <c r="C264" s="5">
        <v>8</v>
      </c>
      <c r="D264" s="5">
        <v>1</v>
      </c>
      <c r="E264" s="12" t="s">
        <v>189</v>
      </c>
      <c r="F264" s="41"/>
      <c r="G264" s="58">
        <f>G265+G267+G269</f>
        <v>7294170.2299999995</v>
      </c>
      <c r="H264" s="58">
        <f>H265+H267+H269</f>
        <v>3691970.23</v>
      </c>
      <c r="I264" s="135">
        <f t="shared" si="13"/>
        <v>50.615356011508936</v>
      </c>
    </row>
    <row r="265" spans="1:9" ht="48" customHeight="1">
      <c r="A265" s="116" t="s">
        <v>230</v>
      </c>
      <c r="B265" s="4" t="s">
        <v>78</v>
      </c>
      <c r="C265" s="5">
        <v>8</v>
      </c>
      <c r="D265" s="5">
        <v>1</v>
      </c>
      <c r="E265" s="4" t="s">
        <v>231</v>
      </c>
      <c r="F265" s="41"/>
      <c r="G265" s="58">
        <f>G266</f>
        <v>7132584.14</v>
      </c>
      <c r="H265" s="58">
        <f>H266</f>
        <v>3532000</v>
      </c>
      <c r="I265" s="135">
        <f t="shared" si="13"/>
        <v>49.51921955175141</v>
      </c>
    </row>
    <row r="266" spans="1:9" ht="31.5" customHeight="1">
      <c r="A266" s="109" t="s">
        <v>149</v>
      </c>
      <c r="B266" s="3" t="s">
        <v>78</v>
      </c>
      <c r="C266" s="14">
        <v>8</v>
      </c>
      <c r="D266" s="14">
        <v>1</v>
      </c>
      <c r="E266" s="3" t="s">
        <v>231</v>
      </c>
      <c r="F266" s="40">
        <v>600</v>
      </c>
      <c r="G266" s="59">
        <v>7132584.14</v>
      </c>
      <c r="H266" s="59">
        <v>3532000</v>
      </c>
      <c r="I266" s="135">
        <f t="shared" si="13"/>
        <v>49.51921955175141</v>
      </c>
    </row>
    <row r="267" spans="1:9" ht="72.75" customHeight="1" hidden="1">
      <c r="A267" s="127" t="s">
        <v>187</v>
      </c>
      <c r="B267" s="4" t="s">
        <v>78</v>
      </c>
      <c r="C267" s="5">
        <v>8</v>
      </c>
      <c r="D267" s="5">
        <v>1</v>
      </c>
      <c r="E267" s="17" t="s">
        <v>202</v>
      </c>
      <c r="F267" s="32"/>
      <c r="G267" s="49">
        <v>0</v>
      </c>
      <c r="H267" s="49">
        <v>0</v>
      </c>
      <c r="I267" s="135" t="e">
        <f t="shared" si="13"/>
        <v>#DIV/0!</v>
      </c>
    </row>
    <row r="268" spans="1:9" ht="25.5" customHeight="1" hidden="1">
      <c r="A268" s="111" t="s">
        <v>5</v>
      </c>
      <c r="B268" s="3" t="s">
        <v>78</v>
      </c>
      <c r="C268" s="14">
        <v>8</v>
      </c>
      <c r="D268" s="14">
        <v>1</v>
      </c>
      <c r="E268" s="10" t="s">
        <v>202</v>
      </c>
      <c r="F268" s="40">
        <v>500</v>
      </c>
      <c r="G268" s="50">
        <v>0</v>
      </c>
      <c r="H268" s="50">
        <v>0</v>
      </c>
      <c r="I268" s="135" t="e">
        <f t="shared" si="13"/>
        <v>#DIV/0!</v>
      </c>
    </row>
    <row r="269" spans="1:9" ht="61.5" customHeight="1">
      <c r="A269" s="116" t="s">
        <v>259</v>
      </c>
      <c r="B269" s="4" t="s">
        <v>78</v>
      </c>
      <c r="C269" s="5">
        <v>8</v>
      </c>
      <c r="D269" s="5">
        <v>1</v>
      </c>
      <c r="E269" s="1" t="s">
        <v>260</v>
      </c>
      <c r="F269" s="41"/>
      <c r="G269" s="58">
        <f>G270</f>
        <v>161586.09</v>
      </c>
      <c r="H269" s="58">
        <f>H270</f>
        <v>159970.23</v>
      </c>
      <c r="I269" s="135">
        <f>H269/G269*100</f>
        <v>99.00000055697863</v>
      </c>
    </row>
    <row r="270" spans="1:9" ht="36" customHeight="1">
      <c r="A270" s="109" t="s">
        <v>149</v>
      </c>
      <c r="B270" s="3" t="s">
        <v>78</v>
      </c>
      <c r="C270" s="14">
        <v>8</v>
      </c>
      <c r="D270" s="14">
        <v>1</v>
      </c>
      <c r="E270" s="3" t="s">
        <v>260</v>
      </c>
      <c r="F270" s="40">
        <v>600</v>
      </c>
      <c r="G270" s="59">
        <v>161586.09</v>
      </c>
      <c r="H270" s="59">
        <v>159970.23</v>
      </c>
      <c r="I270" s="135">
        <f>H270/G270*100</f>
        <v>99.00000055697863</v>
      </c>
    </row>
    <row r="271" spans="1:9" s="23" customFormat="1" ht="17.25" customHeight="1">
      <c r="A271" s="116" t="s">
        <v>12</v>
      </c>
      <c r="B271" s="4" t="s">
        <v>78</v>
      </c>
      <c r="C271" s="5">
        <v>10</v>
      </c>
      <c r="D271" s="5"/>
      <c r="E271" s="4"/>
      <c r="F271" s="41"/>
      <c r="G271" s="58">
        <f>G277+G290+G272</f>
        <v>543118</v>
      </c>
      <c r="H271" s="58">
        <f>H277+H290+H272</f>
        <v>209452.84</v>
      </c>
      <c r="I271" s="135">
        <f t="shared" si="13"/>
        <v>38.56488645193126</v>
      </c>
    </row>
    <row r="272" spans="1:9" s="23" customFormat="1" ht="18.75" customHeight="1">
      <c r="A272" s="116" t="s">
        <v>128</v>
      </c>
      <c r="B272" s="4" t="s">
        <v>78</v>
      </c>
      <c r="C272" s="5">
        <v>10</v>
      </c>
      <c r="D272" s="5">
        <v>1</v>
      </c>
      <c r="E272" s="4"/>
      <c r="F272" s="41"/>
      <c r="G272" s="58">
        <f aca="true" t="shared" si="17" ref="G272:H274">G273</f>
        <v>354790</v>
      </c>
      <c r="H272" s="58">
        <f t="shared" si="17"/>
        <v>149732.84</v>
      </c>
      <c r="I272" s="135">
        <f t="shared" si="13"/>
        <v>42.20323007976549</v>
      </c>
    </row>
    <row r="273" spans="1:9" s="23" customFormat="1" ht="22.5" customHeight="1">
      <c r="A273" s="107" t="s">
        <v>152</v>
      </c>
      <c r="B273" s="4" t="s">
        <v>78</v>
      </c>
      <c r="C273" s="5">
        <v>10</v>
      </c>
      <c r="D273" s="5">
        <v>1</v>
      </c>
      <c r="E273" s="12" t="s">
        <v>189</v>
      </c>
      <c r="F273" s="41"/>
      <c r="G273" s="58">
        <f t="shared" si="17"/>
        <v>354790</v>
      </c>
      <c r="H273" s="58">
        <f t="shared" si="17"/>
        <v>149732.84</v>
      </c>
      <c r="I273" s="135">
        <f t="shared" si="13"/>
        <v>42.20323007976549</v>
      </c>
    </row>
    <row r="274" spans="1:9" s="23" customFormat="1" ht="88.5" customHeight="1">
      <c r="A274" s="108" t="s">
        <v>142</v>
      </c>
      <c r="B274" s="4" t="s">
        <v>78</v>
      </c>
      <c r="C274" s="5">
        <v>10</v>
      </c>
      <c r="D274" s="5">
        <v>1</v>
      </c>
      <c r="E274" s="1" t="s">
        <v>201</v>
      </c>
      <c r="F274" s="41"/>
      <c r="G274" s="58">
        <f t="shared" si="17"/>
        <v>354790</v>
      </c>
      <c r="H274" s="58">
        <f t="shared" si="17"/>
        <v>149732.84</v>
      </c>
      <c r="I274" s="135">
        <f t="shared" si="13"/>
        <v>42.20323007976549</v>
      </c>
    </row>
    <row r="275" spans="1:9" s="23" customFormat="1" ht="23.25" customHeight="1">
      <c r="A275" s="111" t="s">
        <v>150</v>
      </c>
      <c r="B275" s="3" t="s">
        <v>78</v>
      </c>
      <c r="C275" s="14">
        <v>10</v>
      </c>
      <c r="D275" s="14">
        <v>1</v>
      </c>
      <c r="E275" s="3" t="s">
        <v>201</v>
      </c>
      <c r="F275" s="56">
        <v>300</v>
      </c>
      <c r="G275" s="59">
        <v>354790</v>
      </c>
      <c r="H275" s="59">
        <v>149732.84</v>
      </c>
      <c r="I275" s="135">
        <f t="shared" si="13"/>
        <v>42.20323007976549</v>
      </c>
    </row>
    <row r="276" spans="1:9" s="23" customFormat="1" ht="0.75" customHeight="1" hidden="1">
      <c r="A276" s="116"/>
      <c r="B276" s="4"/>
      <c r="C276" s="5"/>
      <c r="D276" s="5"/>
      <c r="E276" s="4"/>
      <c r="F276" s="41"/>
      <c r="G276" s="58"/>
      <c r="H276" s="58"/>
      <c r="I276" s="135" t="e">
        <f t="shared" si="13"/>
        <v>#DIV/0!</v>
      </c>
    </row>
    <row r="277" spans="1:9" s="23" customFormat="1" ht="20.25" customHeight="1">
      <c r="A277" s="116" t="s">
        <v>1</v>
      </c>
      <c r="B277" s="4" t="s">
        <v>78</v>
      </c>
      <c r="C277" s="5">
        <v>10</v>
      </c>
      <c r="D277" s="5">
        <v>3</v>
      </c>
      <c r="E277" s="4"/>
      <c r="F277" s="41"/>
      <c r="G277" s="58">
        <f>G278</f>
        <v>188328</v>
      </c>
      <c r="H277" s="58">
        <f>H278</f>
        <v>59720</v>
      </c>
      <c r="I277" s="135">
        <f t="shared" si="13"/>
        <v>31.71063251348711</v>
      </c>
    </row>
    <row r="278" spans="1:9" ht="21.75" customHeight="1">
      <c r="A278" s="107" t="s">
        <v>152</v>
      </c>
      <c r="B278" s="4" t="s">
        <v>78</v>
      </c>
      <c r="C278" s="5">
        <v>10</v>
      </c>
      <c r="D278" s="5">
        <v>3</v>
      </c>
      <c r="E278" s="12" t="s">
        <v>189</v>
      </c>
      <c r="F278" s="41"/>
      <c r="G278" s="58">
        <f>G284+G286+G288+G281+G279</f>
        <v>188328</v>
      </c>
      <c r="H278" s="58">
        <f>H284+H286+H288+H281+H279</f>
        <v>59720</v>
      </c>
      <c r="I278" s="135">
        <f t="shared" si="13"/>
        <v>31.71063251348711</v>
      </c>
    </row>
    <row r="279" spans="1:9" ht="60" customHeight="1" hidden="1">
      <c r="A279" s="113" t="s">
        <v>166</v>
      </c>
      <c r="B279" s="4" t="s">
        <v>78</v>
      </c>
      <c r="C279" s="5">
        <v>10</v>
      </c>
      <c r="D279" s="5">
        <v>3</v>
      </c>
      <c r="E279" s="4" t="s">
        <v>242</v>
      </c>
      <c r="F279" s="41"/>
      <c r="G279" s="58">
        <f>G280</f>
        <v>0</v>
      </c>
      <c r="H279" s="58">
        <f>H280</f>
        <v>0</v>
      </c>
      <c r="I279" s="135" t="e">
        <f t="shared" si="13"/>
        <v>#DIV/0!</v>
      </c>
    </row>
    <row r="280" spans="1:9" ht="30.75" customHeight="1" hidden="1">
      <c r="A280" s="109" t="s">
        <v>243</v>
      </c>
      <c r="B280" s="3" t="s">
        <v>78</v>
      </c>
      <c r="C280" s="14">
        <v>10</v>
      </c>
      <c r="D280" s="14">
        <v>3</v>
      </c>
      <c r="E280" s="3" t="s">
        <v>241</v>
      </c>
      <c r="F280" s="40">
        <v>300</v>
      </c>
      <c r="G280" s="50">
        <v>0</v>
      </c>
      <c r="H280" s="50">
        <v>0</v>
      </c>
      <c r="I280" s="135" t="e">
        <f t="shared" si="13"/>
        <v>#DIV/0!</v>
      </c>
    </row>
    <row r="281" spans="1:9" ht="68.25" customHeight="1">
      <c r="A281" s="113" t="s">
        <v>232</v>
      </c>
      <c r="B281" s="4" t="s">
        <v>78</v>
      </c>
      <c r="C281" s="5">
        <v>10</v>
      </c>
      <c r="D281" s="5">
        <v>3</v>
      </c>
      <c r="E281" s="4" t="s">
        <v>240</v>
      </c>
      <c r="F281" s="41"/>
      <c r="G281" s="58">
        <f>G282</f>
        <v>143328</v>
      </c>
      <c r="H281" s="58">
        <f>H282</f>
        <v>59720</v>
      </c>
      <c r="I281" s="135">
        <f t="shared" si="13"/>
        <v>41.66666666666667</v>
      </c>
    </row>
    <row r="282" spans="1:9" ht="33" customHeight="1">
      <c r="A282" s="109" t="s">
        <v>149</v>
      </c>
      <c r="B282" s="3" t="s">
        <v>78</v>
      </c>
      <c r="C282" s="14">
        <v>10</v>
      </c>
      <c r="D282" s="14">
        <v>3</v>
      </c>
      <c r="E282" s="3" t="s">
        <v>233</v>
      </c>
      <c r="F282" s="40">
        <v>300</v>
      </c>
      <c r="G282" s="50">
        <v>143328</v>
      </c>
      <c r="H282" s="50">
        <v>59720</v>
      </c>
      <c r="I282" s="135">
        <f t="shared" si="13"/>
        <v>41.66666666666667</v>
      </c>
    </row>
    <row r="283" spans="1:9" ht="34.5" customHeight="1" hidden="1">
      <c r="A283" s="120" t="s">
        <v>88</v>
      </c>
      <c r="B283" s="3" t="s">
        <v>78</v>
      </c>
      <c r="C283" s="14">
        <v>10</v>
      </c>
      <c r="D283" s="14">
        <v>3</v>
      </c>
      <c r="E283" s="3" t="s">
        <v>89</v>
      </c>
      <c r="F283" s="40">
        <v>5</v>
      </c>
      <c r="G283" s="50"/>
      <c r="H283" s="50"/>
      <c r="I283" s="135" t="e">
        <f t="shared" si="13"/>
        <v>#DIV/0!</v>
      </c>
    </row>
    <row r="284" spans="1:9" ht="48" customHeight="1">
      <c r="A284" s="127" t="s">
        <v>236</v>
      </c>
      <c r="B284" s="4" t="s">
        <v>78</v>
      </c>
      <c r="C284" s="5">
        <v>10</v>
      </c>
      <c r="D284" s="5">
        <v>3</v>
      </c>
      <c r="E284" s="1" t="s">
        <v>234</v>
      </c>
      <c r="F284" s="32"/>
      <c r="G284" s="58">
        <f>G285</f>
        <v>45000</v>
      </c>
      <c r="H284" s="58">
        <f>H285</f>
        <v>0</v>
      </c>
      <c r="I284" s="135">
        <f t="shared" si="13"/>
        <v>0</v>
      </c>
    </row>
    <row r="285" spans="1:9" ht="36.75" customHeight="1">
      <c r="A285" s="111" t="s">
        <v>235</v>
      </c>
      <c r="B285" s="3" t="s">
        <v>78</v>
      </c>
      <c r="C285" s="14">
        <v>10</v>
      </c>
      <c r="D285" s="14">
        <v>3</v>
      </c>
      <c r="E285" s="2" t="s">
        <v>234</v>
      </c>
      <c r="F285" s="40">
        <v>300</v>
      </c>
      <c r="G285" s="50">
        <v>45000</v>
      </c>
      <c r="H285" s="50">
        <v>0</v>
      </c>
      <c r="I285" s="135">
        <f t="shared" si="13"/>
        <v>0</v>
      </c>
    </row>
    <row r="286" spans="1:8" ht="39" customHeight="1" hidden="1">
      <c r="A286" s="70" t="s">
        <v>143</v>
      </c>
      <c r="B286" s="71" t="s">
        <v>78</v>
      </c>
      <c r="C286" s="72">
        <v>10</v>
      </c>
      <c r="D286" s="73">
        <v>3</v>
      </c>
      <c r="E286" s="71" t="s">
        <v>138</v>
      </c>
      <c r="F286" s="74"/>
      <c r="G286" s="75">
        <f>G287</f>
        <v>0</v>
      </c>
      <c r="H286" s="43"/>
    </row>
    <row r="287" spans="1:8" ht="29.25" customHeight="1" hidden="1">
      <c r="A287" s="44" t="s">
        <v>150</v>
      </c>
      <c r="B287" s="54" t="s">
        <v>78</v>
      </c>
      <c r="C287" s="76">
        <v>10</v>
      </c>
      <c r="D287" s="46">
        <v>3</v>
      </c>
      <c r="E287" s="54" t="s">
        <v>138</v>
      </c>
      <c r="F287" s="56">
        <v>300</v>
      </c>
      <c r="G287" s="50"/>
      <c r="H287" s="43"/>
    </row>
    <row r="288" spans="1:8" ht="64.5" customHeight="1" hidden="1">
      <c r="A288" s="77" t="s">
        <v>159</v>
      </c>
      <c r="B288" s="53" t="s">
        <v>78</v>
      </c>
      <c r="C288" s="78">
        <v>10</v>
      </c>
      <c r="D288" s="29">
        <v>3</v>
      </c>
      <c r="E288" s="53" t="s">
        <v>158</v>
      </c>
      <c r="F288" s="41"/>
      <c r="G288" s="49">
        <f>G289</f>
        <v>0</v>
      </c>
      <c r="H288" s="43"/>
    </row>
    <row r="289" spans="1:8" ht="63" customHeight="1" hidden="1">
      <c r="A289" s="79" t="s">
        <v>147</v>
      </c>
      <c r="B289" s="54" t="s">
        <v>78</v>
      </c>
      <c r="C289" s="76">
        <v>10</v>
      </c>
      <c r="D289" s="46">
        <v>3</v>
      </c>
      <c r="E289" s="54" t="s">
        <v>158</v>
      </c>
      <c r="F289" s="56">
        <v>100</v>
      </c>
      <c r="G289" s="50">
        <v>0</v>
      </c>
      <c r="H289" s="43"/>
    </row>
    <row r="290" spans="1:8" ht="31.5" customHeight="1" hidden="1">
      <c r="A290" s="52" t="s">
        <v>86</v>
      </c>
      <c r="B290" s="53" t="s">
        <v>78</v>
      </c>
      <c r="C290" s="78">
        <v>10</v>
      </c>
      <c r="D290" s="78">
        <v>6</v>
      </c>
      <c r="E290" s="53"/>
      <c r="F290" s="41"/>
      <c r="G290" s="58">
        <f>G291</f>
        <v>0</v>
      </c>
      <c r="H290" s="43"/>
    </row>
    <row r="291" spans="1:8" ht="30.75" customHeight="1" hidden="1">
      <c r="A291" s="80" t="s">
        <v>152</v>
      </c>
      <c r="B291" s="53" t="s">
        <v>78</v>
      </c>
      <c r="C291" s="78">
        <v>10</v>
      </c>
      <c r="D291" s="78">
        <v>6</v>
      </c>
      <c r="E291" s="53" t="s">
        <v>167</v>
      </c>
      <c r="F291" s="41"/>
      <c r="G291" s="58">
        <f>G292+G295</f>
        <v>0</v>
      </c>
      <c r="H291" s="43"/>
    </row>
    <row r="292" spans="1:8" ht="32.25" customHeight="1" hidden="1">
      <c r="A292" s="77" t="s">
        <v>169</v>
      </c>
      <c r="B292" s="53" t="s">
        <v>78</v>
      </c>
      <c r="C292" s="78">
        <v>10</v>
      </c>
      <c r="D292" s="78">
        <v>6</v>
      </c>
      <c r="E292" s="53" t="s">
        <v>168</v>
      </c>
      <c r="F292" s="41"/>
      <c r="G292" s="58">
        <f>G294+G293</f>
        <v>0</v>
      </c>
      <c r="H292" s="43"/>
    </row>
    <row r="293" spans="1:8" ht="32.25" customHeight="1" hidden="1">
      <c r="A293" s="81" t="s">
        <v>146</v>
      </c>
      <c r="B293" s="54" t="s">
        <v>78</v>
      </c>
      <c r="C293" s="76">
        <v>10</v>
      </c>
      <c r="D293" s="46">
        <v>6</v>
      </c>
      <c r="E293" s="45" t="s">
        <v>168</v>
      </c>
      <c r="F293" s="40">
        <v>200</v>
      </c>
      <c r="G293" s="59">
        <v>0</v>
      </c>
      <c r="H293" s="43"/>
    </row>
    <row r="294" spans="1:8" ht="31.5" customHeight="1" hidden="1">
      <c r="A294" s="79" t="s">
        <v>149</v>
      </c>
      <c r="B294" s="54" t="s">
        <v>78</v>
      </c>
      <c r="C294" s="76">
        <v>10</v>
      </c>
      <c r="D294" s="46">
        <v>6</v>
      </c>
      <c r="E294" s="45" t="s">
        <v>168</v>
      </c>
      <c r="F294" s="40">
        <v>600</v>
      </c>
      <c r="G294" s="50">
        <v>0</v>
      </c>
      <c r="H294" s="43"/>
    </row>
    <row r="295" spans="1:8" ht="36" customHeight="1" hidden="1">
      <c r="A295" s="82" t="s">
        <v>115</v>
      </c>
      <c r="B295" s="54" t="s">
        <v>78</v>
      </c>
      <c r="C295" s="76">
        <v>10</v>
      </c>
      <c r="D295" s="46">
        <v>6</v>
      </c>
      <c r="E295" s="45" t="s">
        <v>110</v>
      </c>
      <c r="F295" s="40"/>
      <c r="G295" s="83">
        <f>G296</f>
        <v>0</v>
      </c>
      <c r="H295" s="43"/>
    </row>
    <row r="296" spans="1:8" ht="34.5" customHeight="1" hidden="1">
      <c r="A296" s="82" t="s">
        <v>111</v>
      </c>
      <c r="B296" s="54" t="s">
        <v>78</v>
      </c>
      <c r="C296" s="76">
        <v>10</v>
      </c>
      <c r="D296" s="46">
        <v>6</v>
      </c>
      <c r="E296" s="45" t="s">
        <v>110</v>
      </c>
      <c r="F296" s="40">
        <v>19</v>
      </c>
      <c r="G296" s="83">
        <v>0</v>
      </c>
      <c r="H296" s="43"/>
    </row>
    <row r="297" spans="1:7" ht="51" customHeight="1" hidden="1">
      <c r="A297" s="84" t="s">
        <v>5</v>
      </c>
      <c r="B297" s="28" t="s">
        <v>78</v>
      </c>
      <c r="C297" s="66">
        <v>14</v>
      </c>
      <c r="D297" s="66"/>
      <c r="E297" s="66"/>
      <c r="F297" s="85"/>
      <c r="G297" s="85"/>
    </row>
    <row r="298" spans="1:7" ht="1.5" customHeight="1" hidden="1">
      <c r="A298" s="84" t="s">
        <v>90</v>
      </c>
      <c r="B298" s="28" t="s">
        <v>78</v>
      </c>
      <c r="C298" s="66">
        <v>14</v>
      </c>
      <c r="D298" s="78">
        <v>3</v>
      </c>
      <c r="E298" s="66"/>
      <c r="F298" s="85"/>
      <c r="G298" s="85"/>
    </row>
    <row r="299" spans="1:7" ht="32.25" customHeight="1" hidden="1">
      <c r="A299" s="87" t="s">
        <v>5</v>
      </c>
      <c r="B299" s="54" t="s">
        <v>78</v>
      </c>
      <c r="C299" s="65">
        <v>14</v>
      </c>
      <c r="D299" s="46">
        <v>3</v>
      </c>
      <c r="E299" s="65" t="s">
        <v>76</v>
      </c>
      <c r="F299" s="88"/>
      <c r="G299" s="88"/>
    </row>
    <row r="300" spans="1:7" ht="38.25" customHeight="1" hidden="1">
      <c r="A300" s="82" t="s">
        <v>91</v>
      </c>
      <c r="B300" s="54" t="s">
        <v>78</v>
      </c>
      <c r="C300" s="65">
        <v>14</v>
      </c>
      <c r="D300" s="46">
        <v>3</v>
      </c>
      <c r="E300" s="65" t="s">
        <v>77</v>
      </c>
      <c r="F300" s="88"/>
      <c r="G300" s="88"/>
    </row>
    <row r="301" spans="1:7" ht="33" customHeight="1" hidden="1">
      <c r="A301" s="87" t="s">
        <v>75</v>
      </c>
      <c r="B301" s="54" t="s">
        <v>78</v>
      </c>
      <c r="C301" s="89">
        <v>14</v>
      </c>
      <c r="D301" s="76">
        <v>3</v>
      </c>
      <c r="E301" s="89" t="s">
        <v>77</v>
      </c>
      <c r="F301" s="56">
        <v>17</v>
      </c>
      <c r="G301" s="56"/>
    </row>
    <row r="302" spans="1:7" ht="30" customHeight="1" hidden="1">
      <c r="A302" s="87"/>
      <c r="B302" s="54"/>
      <c r="C302" s="89"/>
      <c r="D302" s="76"/>
      <c r="E302" s="89"/>
      <c r="F302" s="56"/>
      <c r="G302" s="56"/>
    </row>
    <row r="303" spans="1:7" ht="45.75" customHeight="1" hidden="1">
      <c r="A303" s="87" t="s">
        <v>117</v>
      </c>
      <c r="B303" s="54" t="s">
        <v>78</v>
      </c>
      <c r="C303" s="89">
        <v>99</v>
      </c>
      <c r="D303" s="76"/>
      <c r="E303" s="89"/>
      <c r="F303" s="56"/>
      <c r="G303" s="90">
        <f>G304</f>
        <v>0</v>
      </c>
    </row>
    <row r="304" spans="1:7" ht="22.5" customHeight="1" hidden="1">
      <c r="A304" s="87" t="s">
        <v>117</v>
      </c>
      <c r="B304" s="54" t="s">
        <v>78</v>
      </c>
      <c r="C304" s="89">
        <v>99</v>
      </c>
      <c r="D304" s="76">
        <v>99</v>
      </c>
      <c r="E304" s="89"/>
      <c r="F304" s="56"/>
      <c r="G304" s="90">
        <f>G305</f>
        <v>0</v>
      </c>
    </row>
    <row r="305" spans="1:7" ht="28.5" customHeight="1" hidden="1">
      <c r="A305" s="87" t="s">
        <v>117</v>
      </c>
      <c r="B305" s="54" t="s">
        <v>78</v>
      </c>
      <c r="C305" s="89">
        <v>99</v>
      </c>
      <c r="D305" s="76">
        <v>99</v>
      </c>
      <c r="E305" s="89" t="s">
        <v>119</v>
      </c>
      <c r="F305" s="56"/>
      <c r="G305" s="90">
        <f>G306</f>
        <v>0</v>
      </c>
    </row>
    <row r="306" spans="1:7" ht="3.75" customHeight="1" hidden="1">
      <c r="A306" s="87" t="s">
        <v>118</v>
      </c>
      <c r="B306" s="54" t="s">
        <v>78</v>
      </c>
      <c r="C306" s="89">
        <v>99</v>
      </c>
      <c r="D306" s="76">
        <v>99</v>
      </c>
      <c r="E306" s="89" t="s">
        <v>119</v>
      </c>
      <c r="F306" s="56">
        <v>880</v>
      </c>
      <c r="G306" s="90">
        <v>0</v>
      </c>
    </row>
  </sheetData>
  <sheetProtection/>
  <mergeCells count="11">
    <mergeCell ref="E3:I3"/>
    <mergeCell ref="E4:G4"/>
    <mergeCell ref="A5:I5"/>
    <mergeCell ref="E1:I1"/>
    <mergeCell ref="E2:I2"/>
    <mergeCell ref="E7:E8"/>
    <mergeCell ref="F7:F8"/>
    <mergeCell ref="A7:A8"/>
    <mergeCell ref="B7:B8"/>
    <mergeCell ref="C7:C8"/>
    <mergeCell ref="D7:D8"/>
  </mergeCells>
  <printOptions horizontalCentered="1"/>
  <pageMargins left="0.31496062992125984" right="0.11811023622047245" top="0.35433070866141736" bottom="0.35433070866141736" header="0.31496062992125984" footer="0.31496062992125984"/>
  <pageSetup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 РК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Гуреев Р.В.</dc:creator>
  <cp:keywords/>
  <dc:description/>
  <cp:lastModifiedBy>Пользователь</cp:lastModifiedBy>
  <cp:lastPrinted>2018-07-12T13:19:28Z</cp:lastPrinted>
  <dcterms:created xsi:type="dcterms:W3CDTF">2004-10-11T06:47:09Z</dcterms:created>
  <dcterms:modified xsi:type="dcterms:W3CDTF">2018-07-12T13:19:32Z</dcterms:modified>
  <cp:category/>
  <cp:version/>
  <cp:contentType/>
  <cp:contentStatus/>
</cp:coreProperties>
</file>